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675" yWindow="-195" windowWidth="13980" windowHeight="12795"/>
  </bookViews>
  <sheets>
    <sheet name="目录" sheetId="20" r:id="rId1"/>
    <sheet name="2025年一般公共预算收入表" sheetId="34" r:id="rId2"/>
    <sheet name="2025年一般公共预算支出表" sheetId="35" r:id="rId3"/>
    <sheet name="2025年一般公共预算支出表 (本级)" sheetId="37" r:id="rId4"/>
    <sheet name="2025年一般公共预算收支平衡表" sheetId="36" r:id="rId5"/>
    <sheet name="2025年一般公共预算支出表（基本）" sheetId="40" r:id="rId6"/>
    <sheet name="2025年一般公共预算支出三公经费预算表" sheetId="25" r:id="rId7"/>
    <sheet name="一般债券限额余额表。" sheetId="11" r:id="rId8"/>
    <sheet name="2025年政府性基金预算收支表" sheetId="38" r:id="rId9"/>
    <sheet name="专项债券限额余额表。" sheetId="12" r:id="rId10"/>
    <sheet name="2025年国有资本经营预算收支表" sheetId="39" r:id="rId11"/>
    <sheet name="2025年国有资本经营预算收入表" sheetId="30" r:id="rId12"/>
    <sheet name="2025年国有资本经营预算支出表" sheetId="31" r:id="rId13"/>
    <sheet name="2025年社保收入。" sheetId="18" r:id="rId14"/>
    <sheet name="2025年社保支出。" sheetId="19"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q" localSheetId="3">[1]国家!#REF!</definedName>
    <definedName name="\q">[1]国家!#REF!</definedName>
    <definedName name="\z" localSheetId="3">[2]中央!#REF!</definedName>
    <definedName name="\z">[2]中央!#REF!</definedName>
    <definedName name="__xlfn.COUNTIFS" hidden="1">#NAME?</definedName>
    <definedName name="__xlfn.SUMIFS" hidden="1">#NAME?</definedName>
    <definedName name="_xlnm._FilterDatabase" localSheetId="13" hidden="1">#REF!</definedName>
    <definedName name="_xlnm._FilterDatabase" localSheetId="14" hidden="1">#REF!</definedName>
    <definedName name="_xlnm._FilterDatabase" localSheetId="3" hidden="1">#REF!</definedName>
    <definedName name="_xlnm._FilterDatabase" localSheetId="0" hidden="1">#REF!</definedName>
    <definedName name="_xlnm._FilterDatabase" localSheetId="7" hidden="1">#REF!</definedName>
    <definedName name="_xlnm._FilterDatabase" localSheetId="9" hidden="1">#REF!</definedName>
    <definedName name="_xlnm._FilterDatabase" hidden="1">#REF!</definedName>
    <definedName name="_Order1" hidden="1">255</definedName>
    <definedName name="_Order2" hidden="1">255</definedName>
    <definedName name="a" localSheetId="13">#REF!</definedName>
    <definedName name="a" localSheetId="14">#REF!</definedName>
    <definedName name="a" localSheetId="3">#REF!</definedName>
    <definedName name="a" localSheetId="0">#REF!</definedName>
    <definedName name="a" localSheetId="9">#REF!</definedName>
    <definedName name="a">#REF!</definedName>
    <definedName name="aa" localSheetId="13">#REF!</definedName>
    <definedName name="aa" localSheetId="14">#REF!</definedName>
    <definedName name="aa" localSheetId="3">#REF!</definedName>
    <definedName name="aa" localSheetId="0">#REF!</definedName>
    <definedName name="aa" localSheetId="9">#REF!</definedName>
    <definedName name="aa">#REF!</definedName>
    <definedName name="aaa" localSheetId="3">[2]中央!#REF!</definedName>
    <definedName name="aaa">[2]中央!#REF!</definedName>
    <definedName name="aaaagfdsafsd">#N/A</definedName>
    <definedName name="ABC" localSheetId="13">#REF!</definedName>
    <definedName name="ABC" localSheetId="14">#REF!</definedName>
    <definedName name="ABC" localSheetId="3">#REF!</definedName>
    <definedName name="ABC" localSheetId="0">#REF!</definedName>
    <definedName name="ABC" localSheetId="9">#REF!</definedName>
    <definedName name="ABC">#REF!</definedName>
    <definedName name="ABD" localSheetId="13">#REF!</definedName>
    <definedName name="ABD" localSheetId="14">#REF!</definedName>
    <definedName name="ABD" localSheetId="3">#REF!</definedName>
    <definedName name="ABD" localSheetId="0">#REF!</definedName>
    <definedName name="ABD" localSheetId="9">#REF!</definedName>
    <definedName name="ABD">#REF!</definedName>
    <definedName name="addsdsads">#N/A</definedName>
    <definedName name="adsafs">#N/A</definedName>
    <definedName name="adsdsaas">#N/A</definedName>
    <definedName name="agasdgaksdk">#N/A</definedName>
    <definedName name="agsdsawae">#N/A</definedName>
    <definedName name="ajgfdajfajd">#N/A</definedName>
    <definedName name="asda">#N/A</definedName>
    <definedName name="asdfas">#N/A</definedName>
    <definedName name="asdfasf">#N/A</definedName>
    <definedName name="asdfkaskfda">#N/A</definedName>
    <definedName name="asdg\">#N/A</definedName>
    <definedName name="asdga">#N/A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b">#N/A</definedName>
    <definedName name="bbbb" localSheetId="13">#REF!</definedName>
    <definedName name="bbbb" localSheetId="14">#REF!</definedName>
    <definedName name="bbbb" localSheetId="3">#REF!</definedName>
    <definedName name="bbbb" localSheetId="0">#REF!</definedName>
    <definedName name="bbbb" localSheetId="7">#REF!</definedName>
    <definedName name="bbbb" localSheetId="9">#REF!</definedName>
    <definedName name="bbbb">#REF!</definedName>
    <definedName name="county" localSheetId="13">#REF!</definedName>
    <definedName name="county" localSheetId="14">#REF!</definedName>
    <definedName name="county" localSheetId="3">#REF!</definedName>
    <definedName name="county" localSheetId="0">#REF!</definedName>
    <definedName name="county" localSheetId="7">#REF!</definedName>
    <definedName name="county" localSheetId="9">#REF!</definedName>
    <definedName name="county">#REF!</definedName>
    <definedName name="d">#N/A</definedName>
    <definedName name="da">#N/A</definedName>
    <definedName name="dadaf">#N/A</definedName>
    <definedName name="dads">#N/A</definedName>
    <definedName name="daggaga">#N/A</definedName>
    <definedName name="dasdfasd">#N/A</definedName>
    <definedName name="data" localSheetId="13">#REF!</definedName>
    <definedName name="data" localSheetId="14">#REF!</definedName>
    <definedName name="data" localSheetId="3">#REF!</definedName>
    <definedName name="data" localSheetId="0">#REF!</definedName>
    <definedName name="data" localSheetId="7">#REF!</definedName>
    <definedName name="data" localSheetId="9">#REF!</definedName>
    <definedName name="data">#REF!</definedName>
    <definedName name="_xlnm.Database" localSheetId="13" hidden="1">#REF!</definedName>
    <definedName name="_xlnm.Database" localSheetId="14" hidden="1">#REF!</definedName>
    <definedName name="_xlnm.Database" localSheetId="3" hidden="1">#REF!</definedName>
    <definedName name="_xlnm.Database" localSheetId="0" hidden="1">#REF!</definedName>
    <definedName name="_xlnm.Database" localSheetId="9" hidden="1">#REF!</definedName>
    <definedName name="_xlnm.Database" hidden="1">#REF!</definedName>
    <definedName name="database2" localSheetId="13">#REF!</definedName>
    <definedName name="database2" localSheetId="14">#REF!</definedName>
    <definedName name="database2" localSheetId="3">#REF!</definedName>
    <definedName name="database2" localSheetId="0">#REF!</definedName>
    <definedName name="database2" localSheetId="7">#REF!</definedName>
    <definedName name="database2" localSheetId="9">#REF!</definedName>
    <definedName name="database2">#REF!</definedName>
    <definedName name="database3" localSheetId="13">#REF!</definedName>
    <definedName name="database3" localSheetId="14">#REF!</definedName>
    <definedName name="database3" localSheetId="3">#REF!</definedName>
    <definedName name="database3" localSheetId="0">#REF!</definedName>
    <definedName name="database3" localSheetId="9">#REF!</definedName>
    <definedName name="database3">#REF!</definedName>
    <definedName name="dd">#N/A</definedName>
    <definedName name="ddad">#N/A</definedName>
    <definedName name="ddagagsgdsa">#N/A</definedName>
    <definedName name="dddsaga">#N/A</definedName>
    <definedName name="dddsagsa">#N/A</definedName>
    <definedName name="ddsadafs">#N/A</definedName>
    <definedName name="ddsass">#N/A</definedName>
    <definedName name="ddydhg">#N/A</definedName>
    <definedName name="dfadfsfds">#N/A</definedName>
    <definedName name="dfadsaf">#N/A</definedName>
    <definedName name="dfadsas">#N/A</definedName>
    <definedName name="dfasfw">#N/A</definedName>
    <definedName name="dfasggasf">#N/A</definedName>
    <definedName name="dfaxc">#N/A</definedName>
    <definedName name="dfgh">#N/A</definedName>
    <definedName name="dfghdhj">#N/A</definedName>
    <definedName name="dfgsdf">#N/A</definedName>
    <definedName name="dfh">#N/A</definedName>
    <definedName name="dfhgkj">#N/A</definedName>
    <definedName name="dfj">#N/A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#N/A</definedName>
    <definedName name="dghadfha">#N/A</definedName>
    <definedName name="dghadhf">#N/A</definedName>
    <definedName name="dgkgfkdsafka">#N/A</definedName>
    <definedName name="dh">#N/A</definedName>
    <definedName name="dj">#N/A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gw">#N/A</definedName>
    <definedName name="dsagas">#N/A</definedName>
    <definedName name="dsagasfwq">#N/A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gh">#N/A</definedName>
    <definedName name="dsfgs">#N/A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gh">#N/A</definedName>
    <definedName name="dsjgakdsf">#N/A</definedName>
    <definedName name="dssasaww">#N/A</definedName>
    <definedName name="e">#N/A</definedName>
    <definedName name="f">#N/A</definedName>
    <definedName name="fdsafdsafdsa">#N/A</definedName>
    <definedName name="fdsafdsafdsfdsa">#N/A</definedName>
    <definedName name="fdsafdsfdsafdsa">#N/A</definedName>
    <definedName name="fdsfdsafdcdx">#N/A</definedName>
    <definedName name="fdsfdsafdfdsa">#N/A</definedName>
    <definedName name="ffdfdsaafds">#N/A</definedName>
    <definedName name="fg">#N/A</definedName>
    <definedName name="fgdh">#N/A</definedName>
    <definedName name="fgj">#N/A</definedName>
    <definedName name="fgjd">#N/A</definedName>
    <definedName name="fgjk">#N/A</definedName>
    <definedName name="fhdjk">#N/A</definedName>
    <definedName name="fjafjs">#N/A</definedName>
    <definedName name="fjajsfdja">#N/A</definedName>
    <definedName name="fjdajsdjfa">#N/A</definedName>
    <definedName name="fjjafsjaj">#N/A</definedName>
    <definedName name="fjk">#N/A</definedName>
    <definedName name="fsa">#N/A</definedName>
    <definedName name="fsafffdsfdsa">#N/A</definedName>
    <definedName name="fsafsdfdsa">#N/A</definedName>
    <definedName name="g">#N/A</definedName>
    <definedName name="gadsfawe">#N/A</definedName>
    <definedName name="gafsafas">#N/A</definedName>
    <definedName name="gagssd">#N/A</definedName>
    <definedName name="gasdgfasgas">#N/A</definedName>
    <definedName name="gfagajfas">#N/A</definedName>
    <definedName name="gfh">#N/A</definedName>
    <definedName name="ggasfdasf">#N/A</definedName>
    <definedName name="gggg">#N/A</definedName>
    <definedName name="ggggggggg">#N/A</definedName>
    <definedName name="gh">#N/A</definedName>
    <definedName name="ghjk">#N/A</definedName>
    <definedName name="ghk">#N/A</definedName>
    <definedName name="gj">#N/A</definedName>
    <definedName name="gjhk">#N/A</definedName>
    <definedName name="gjk">#N/A</definedName>
    <definedName name="gjklh">#N/A</definedName>
    <definedName name="gxxe2003">[3]P1012001!$A$6:$E$117</definedName>
    <definedName name="gxxe20032">[3]P1012001!$A$6:$E$117</definedName>
    <definedName name="h">#N/A</definedName>
    <definedName name="hdfgh">#N/A</definedName>
    <definedName name="hg">#N/A</definedName>
    <definedName name="hgfh">#N/A</definedName>
    <definedName name="hgj">#N/A</definedName>
    <definedName name="hhfk">#N/A</definedName>
    <definedName name="hhhh" localSheetId="13">#REF!</definedName>
    <definedName name="hhhh" localSheetId="14">#REF!</definedName>
    <definedName name="hhhh" localSheetId="3">#REF!</definedName>
    <definedName name="hhhh" localSheetId="0">#REF!</definedName>
    <definedName name="hhhh" localSheetId="7">#REF!</definedName>
    <definedName name="hhhh" localSheetId="9">#REF!</definedName>
    <definedName name="hhhh">#REF!</definedName>
    <definedName name="hj">#N/A</definedName>
    <definedName name="hjhgj">#N/A</definedName>
    <definedName name="hjk">#N/A</definedName>
    <definedName name="hjkjhl">#N/A</definedName>
    <definedName name="hjkl">#N/A</definedName>
    <definedName name="hkjfgkjhkhj">#N/A</definedName>
    <definedName name="i">#N/A</definedName>
    <definedName name="j">#N/A</definedName>
    <definedName name="jdfajsfdj">#N/A</definedName>
    <definedName name="jdjfadsjf">#N/A</definedName>
    <definedName name="jgh">#N/A</definedName>
    <definedName name="jhgj">#N/A</definedName>
    <definedName name="jhkf">#N/A</definedName>
    <definedName name="jhkljl">#N/A</definedName>
    <definedName name="jjgajsdfjasd">#N/A</definedName>
    <definedName name="jjjjj">#N/A</definedName>
    <definedName name="jk">#N/A</definedName>
    <definedName name="jl">#N/A</definedName>
    <definedName name="jmjkhjkl">#N/A</definedName>
    <definedName name="k">#N/A</definedName>
    <definedName name="kdfkasj">#N/A</definedName>
    <definedName name="kg">#N/A</definedName>
    <definedName name="kgak">#N/A</definedName>
    <definedName name="kjhljk">#N/A</definedName>
    <definedName name="kjhluyi">#N/A</definedName>
    <definedName name="kjlhj">#N/A</definedName>
    <definedName name="kkkk" localSheetId="13">#REF!</definedName>
    <definedName name="kkkk" localSheetId="14">#REF!</definedName>
    <definedName name="kkkk" localSheetId="3">#REF!</definedName>
    <definedName name="kkkk" localSheetId="0">#REF!</definedName>
    <definedName name="kkkk" localSheetId="9">#REF!</definedName>
    <definedName name="kkkk">#REF!</definedName>
    <definedName name="l">#N/A</definedName>
    <definedName name="lkghjk">#N/A</definedName>
    <definedName name="lkjhh">#N/A</definedName>
    <definedName name="luil">#N/A</definedName>
    <definedName name="mmmm" localSheetId="13">#REF!</definedName>
    <definedName name="mmmm" localSheetId="14">#REF!</definedName>
    <definedName name="mmmm" localSheetId="3">#REF!</definedName>
    <definedName name="mmmm" localSheetId="0">#REF!</definedName>
    <definedName name="mmmm" localSheetId="7">#REF!</definedName>
    <definedName name="mmmm" localSheetId="9">#REF!</definedName>
    <definedName name="mmmm">#REF!</definedName>
    <definedName name="mmmmm" localSheetId="13">[4]基础编码!$H$2:$H$3</definedName>
    <definedName name="mmmmm" localSheetId="14">[4]基础编码!$H$2:$H$3</definedName>
    <definedName name="mmmmm" localSheetId="7">[5]基础编码!$H$2:$H$3</definedName>
    <definedName name="mmmmm" localSheetId="9">[5]基础编码!$H$2:$H$3</definedName>
    <definedName name="mmmmm">[5]基础编码!$H$2:$H$3</definedName>
    <definedName name="mmmmmm" localSheetId="13">[4]基础编码!$S$2:$S$9</definedName>
    <definedName name="mmmmmm" localSheetId="14">[4]基础编码!$S$2:$S$9</definedName>
    <definedName name="mmmmmm" localSheetId="7">[5]基础编码!$S$2:$S$9</definedName>
    <definedName name="mmmmmm" localSheetId="9">[5]基础编码!$S$2:$S$9</definedName>
    <definedName name="mmmmmm">[5]基础编码!$S$2:$S$9</definedName>
    <definedName name="_xlnm.Print_Area" localSheetId="10">'2025年国有资本经营预算收支表'!$A$1:$P$25</definedName>
    <definedName name="_xlnm.Print_Area" localSheetId="13" hidden="1">#REF!</definedName>
    <definedName name="_xlnm.Print_Area" localSheetId="14" hidden="1">#REF!</definedName>
    <definedName name="_xlnm.Print_Area" localSheetId="1">'2025年一般公共预算收入表'!$A$1:$E$35</definedName>
    <definedName name="_xlnm.Print_Area" localSheetId="3" hidden="1">#REF!</definedName>
    <definedName name="_xlnm.Print_Area" localSheetId="0" hidden="1">#REF!</definedName>
    <definedName name="_xlnm.Print_Area" localSheetId="7" hidden="1">#REF!</definedName>
    <definedName name="_xlnm.Print_Area" localSheetId="9" hidden="1">#REF!</definedName>
    <definedName name="_xlnm.Print_Area" hidden="1">#REF!</definedName>
    <definedName name="Print_Area_MI" localSheetId="13">#REF!</definedName>
    <definedName name="Print_Area_MI" localSheetId="14">#REF!</definedName>
    <definedName name="Print_Area_MI" localSheetId="3">#REF!</definedName>
    <definedName name="Print_Area_MI" localSheetId="0">#REF!</definedName>
    <definedName name="Print_Area_MI" localSheetId="7">#REF!</definedName>
    <definedName name="Print_Area_MI" localSheetId="9">#REF!</definedName>
    <definedName name="Print_Area_MI">#REF!</definedName>
    <definedName name="_xlnm.Print_Titles" localSheetId="4">[6]一般公共预算支出表!$4:$5</definedName>
    <definedName name="_xlnm.Print_Titles" localSheetId="2">'2025年一般公共预算支出表'!$4:$5</definedName>
    <definedName name="_xlnm.Print_Titles" localSheetId="3">'2025年一般公共预算支出表 (本级)'!$4:$5</definedName>
    <definedName name="_xlnm.Print_Titles" localSheetId="5">'2025年一般公共预算支出表（基本）'!$1:$5</definedName>
    <definedName name="_xlnm.Print_Titles" localSheetId="8">'2025年政府性基金预算收支表'!$2:$6</definedName>
    <definedName name="_xlnm.Print_Titles" localSheetId="0">目录!$1:$1</definedName>
    <definedName name="_xlnm.Print_Titles" localSheetId="7">一般债券限额余额表。!$1:$3</definedName>
    <definedName name="_xlnm.Print_Titles" localSheetId="9">专项债券限额余额表。!$1:$3</definedName>
    <definedName name="_xlnm.Print_Titles" hidden="1">#N/A</definedName>
    <definedName name="Pub_t_Division" localSheetId="13">#REF!</definedName>
    <definedName name="Pub_t_Division" localSheetId="14">#REF!</definedName>
    <definedName name="Pub_t_Division" localSheetId="3">#REF!</definedName>
    <definedName name="Pub_t_Division" localSheetId="0">#REF!</definedName>
    <definedName name="Pub_t_Division" localSheetId="7">#REF!</definedName>
    <definedName name="Pub_t_Division" localSheetId="9">#REF!</definedName>
    <definedName name="Pub_t_Division">#REF!</definedName>
    <definedName name="QWERTY" localSheetId="13">#REF!</definedName>
    <definedName name="QWERTY" localSheetId="14">#REF!</definedName>
    <definedName name="QWERTY" localSheetId="3">#REF!</definedName>
    <definedName name="QWERTY" localSheetId="0">#REF!</definedName>
    <definedName name="QWERTY" localSheetId="9">#REF!</definedName>
    <definedName name="QWERTY">#REF!</definedName>
    <definedName name="saagasf">#N/A</definedName>
    <definedName name="sadfaffdas">#N/A</definedName>
    <definedName name="sadfas">#N/A</definedName>
    <definedName name="sadfasdf">#N/A</definedName>
    <definedName name="sadffdag">#N/A</definedName>
    <definedName name="sadgafasdd">#N/A</definedName>
    <definedName name="sadgafasfd">#N/A</definedName>
    <definedName name="sadgafsdw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dafg">#N/A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g">#N/A</definedName>
    <definedName name="sdfgs">#N/A</definedName>
    <definedName name="sdfkasfka">#N/A</definedName>
    <definedName name="sdfsdafaw">#N/A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df">#N/A</definedName>
    <definedName name="sdgfw">#N/A</definedName>
    <definedName name="sdsaaa">#N/A</definedName>
    <definedName name="sdsfccxxx">#N/A</definedName>
    <definedName name="sfdg">#N/A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gdfg">#N/A</definedName>
    <definedName name="sgdh">#N/A</definedName>
    <definedName name="shgd">#N/A</definedName>
    <definedName name="ssfafag">#N/A</definedName>
    <definedName name="try">#N/A</definedName>
    <definedName name="uyi">#N/A</definedName>
    <definedName name="啊啊" localSheetId="13">#REF!</definedName>
    <definedName name="啊啊" localSheetId="14">#REF!</definedName>
    <definedName name="啊啊" localSheetId="3">#REF!</definedName>
    <definedName name="啊啊" localSheetId="0">#REF!</definedName>
    <definedName name="啊啊" localSheetId="9">#REF!</definedName>
    <definedName name="啊啊">#REF!</definedName>
    <definedName name="啊是的" localSheetId="13">#REF!</definedName>
    <definedName name="啊是的" localSheetId="14">#REF!</definedName>
    <definedName name="啊是的" localSheetId="3">#REF!</definedName>
    <definedName name="啊是的" localSheetId="0">#REF!</definedName>
    <definedName name="啊是的" localSheetId="9">#REF!</definedName>
    <definedName name="啊是的">#REF!</definedName>
    <definedName name="财政供养" localSheetId="13">#REF!</definedName>
    <definedName name="财政供养" localSheetId="14">#REF!</definedName>
    <definedName name="财政供养" localSheetId="3">#REF!</definedName>
    <definedName name="财政供养" localSheetId="0">#REF!</definedName>
    <definedName name="财政供养" localSheetId="9">#REF!</definedName>
    <definedName name="财政供养">#REF!</definedName>
    <definedName name="处室" localSheetId="13">#REF!</definedName>
    <definedName name="处室" localSheetId="14">#REF!</definedName>
    <definedName name="处室" localSheetId="3">#REF!</definedName>
    <definedName name="处室" localSheetId="0">#REF!</definedName>
    <definedName name="处室" localSheetId="9">#REF!</definedName>
    <definedName name="处室">#REF!</definedName>
    <definedName name="大多数" localSheetId="13">'[7]13 铁路配件'!$A$15</definedName>
    <definedName name="大多数" localSheetId="14">'[7]13 铁路配件'!$A$15</definedName>
    <definedName name="大多数" localSheetId="0">'[7]13 铁路配件'!$A$15</definedName>
    <definedName name="大多数" localSheetId="9">'[7]13 铁路配件'!$A$15</definedName>
    <definedName name="大多数">'[7]13 铁路配件'!$A$15</definedName>
    <definedName name="地区名称" localSheetId="13">#REF!</definedName>
    <definedName name="地区名称" localSheetId="14">#REF!</definedName>
    <definedName name="地区名称" localSheetId="3">#REF!</definedName>
    <definedName name="地区名称" localSheetId="0">#REF!</definedName>
    <definedName name="地区名称" localSheetId="7">#REF!</definedName>
    <definedName name="地区名称" localSheetId="9">#REF!</definedName>
    <definedName name="地区名称">#REF!</definedName>
    <definedName name="飞过海" localSheetId="13">'[8]20 运输公司'!$C$4</definedName>
    <definedName name="飞过海" localSheetId="14">'[8]20 运输公司'!$C$4</definedName>
    <definedName name="飞过海" localSheetId="0">'[8]20 运输公司'!$C$4</definedName>
    <definedName name="飞过海" localSheetId="9">'[8]20 运输公司'!$C$4</definedName>
    <definedName name="飞过海">'[8]20 运输公司'!$C$4</definedName>
    <definedName name="勾画" localSheetId="13">#REF!</definedName>
    <definedName name="勾画" localSheetId="14">#REF!</definedName>
    <definedName name="勾画" localSheetId="3">#REF!</definedName>
    <definedName name="勾画" localSheetId="0">#REF!</definedName>
    <definedName name="勾画" localSheetId="9">#REF!</definedName>
    <definedName name="勾画">#REF!</definedName>
    <definedName name="国有" localSheetId="13">#REF!</definedName>
    <definedName name="国有" localSheetId="14">#REF!</definedName>
    <definedName name="国有" localSheetId="3">#REF!</definedName>
    <definedName name="国有" localSheetId="0">#REF!</definedName>
    <definedName name="国有" localSheetId="9">#REF!</definedName>
    <definedName name="国有">#REF!</definedName>
    <definedName name="还有" localSheetId="13">#REF!</definedName>
    <definedName name="还有" localSheetId="14">#REF!</definedName>
    <definedName name="还有" localSheetId="3">#REF!</definedName>
    <definedName name="还有" localSheetId="0">#REF!</definedName>
    <definedName name="还有" localSheetId="9">#REF!</definedName>
    <definedName name="还有">#REF!</definedName>
    <definedName name="汇率" localSheetId="13">#REF!</definedName>
    <definedName name="汇率" localSheetId="14">#REF!</definedName>
    <definedName name="汇率" localSheetId="3">#REF!</definedName>
    <definedName name="汇率" localSheetId="0">#REF!</definedName>
    <definedName name="汇率" localSheetId="9">#REF!</definedName>
    <definedName name="汇率">#REF!</definedName>
    <definedName name="汇总">#N/A</definedName>
    <definedName name="基金处室" localSheetId="13">#REF!</definedName>
    <definedName name="基金处室" localSheetId="14">#REF!</definedName>
    <definedName name="基金处室" localSheetId="3">#REF!</definedName>
    <definedName name="基金处室" localSheetId="0">#REF!</definedName>
    <definedName name="基金处室" localSheetId="9">#REF!</definedName>
    <definedName name="基金处室">#REF!</definedName>
    <definedName name="基金金额" localSheetId="13">#REF!</definedName>
    <definedName name="基金金额" localSheetId="14">#REF!</definedName>
    <definedName name="基金金额" localSheetId="3">#REF!</definedName>
    <definedName name="基金金额" localSheetId="0">#REF!</definedName>
    <definedName name="基金金额" localSheetId="9">#REF!</definedName>
    <definedName name="基金金额">#REF!</definedName>
    <definedName name="基金科目" localSheetId="13">#REF!</definedName>
    <definedName name="基金科目" localSheetId="14">#REF!</definedName>
    <definedName name="基金科目" localSheetId="3">#REF!</definedName>
    <definedName name="基金科目" localSheetId="0">#REF!</definedName>
    <definedName name="基金科目" localSheetId="9">#REF!</definedName>
    <definedName name="基金科目">#REF!</definedName>
    <definedName name="基金类型" localSheetId="13">#REF!</definedName>
    <definedName name="基金类型" localSheetId="14">#REF!</definedName>
    <definedName name="基金类型" localSheetId="3">#REF!</definedName>
    <definedName name="基金类型" localSheetId="0">#REF!</definedName>
    <definedName name="基金类型" localSheetId="9">#REF!</definedName>
    <definedName name="基金类型">#REF!</definedName>
    <definedName name="金额" localSheetId="13">#REF!</definedName>
    <definedName name="金额" localSheetId="14">#REF!</definedName>
    <definedName name="金额" localSheetId="3">#REF!</definedName>
    <definedName name="金额" localSheetId="0">#REF!</definedName>
    <definedName name="金额" localSheetId="9">#REF!</definedName>
    <definedName name="金额">#REF!</definedName>
    <definedName name="科目" localSheetId="13">#REF!</definedName>
    <definedName name="科目" localSheetId="14">#REF!</definedName>
    <definedName name="科目" localSheetId="3">#REF!</definedName>
    <definedName name="科目" localSheetId="0">#REF!</definedName>
    <definedName name="科目" localSheetId="9">#REF!</definedName>
    <definedName name="科目">#REF!</definedName>
    <definedName name="类型" localSheetId="13">#REF!</definedName>
    <definedName name="类型" localSheetId="14">#REF!</definedName>
    <definedName name="类型" localSheetId="3">#REF!</definedName>
    <definedName name="类型" localSheetId="0">#REF!</definedName>
    <definedName name="类型" localSheetId="9">#REF!</definedName>
    <definedName name="类型">#REF!</definedName>
    <definedName name="培训考核" localSheetId="13">#REF!</definedName>
    <definedName name="培训考核" localSheetId="14">#REF!</definedName>
    <definedName name="培训考核" localSheetId="3">#REF!</definedName>
    <definedName name="培训考核" localSheetId="0">#REF!</definedName>
    <definedName name="培训考核" localSheetId="7">#REF!</definedName>
    <definedName name="培训考核" localSheetId="9">#REF!</definedName>
    <definedName name="培训考核">#REF!</definedName>
    <definedName name="培训类别" localSheetId="13">#REF!</definedName>
    <definedName name="培训类别" localSheetId="14">#REF!</definedName>
    <definedName name="培训类别" localSheetId="3">#REF!</definedName>
    <definedName name="培训类别" localSheetId="0">#REF!</definedName>
    <definedName name="培训类别" localSheetId="7">#REF!</definedName>
    <definedName name="培训类别" localSheetId="9">#REF!</definedName>
    <definedName name="培训类别">#REF!</definedName>
    <definedName name="培训形式" localSheetId="13">#REF!</definedName>
    <definedName name="培训形式" localSheetId="14">#REF!</definedName>
    <definedName name="培训形式" localSheetId="3">#REF!</definedName>
    <definedName name="培训形式" localSheetId="0">#REF!</definedName>
    <definedName name="培训形式" localSheetId="7">#REF!</definedName>
    <definedName name="培训形式" localSheetId="9">#REF!</definedName>
    <definedName name="培训形式">#REF!</definedName>
    <definedName name="全额差额比例" localSheetId="13">'[9]C01-1'!#REF!</definedName>
    <definedName name="全额差额比例" localSheetId="14">'[9]C01-1'!#REF!</definedName>
    <definedName name="全额差额比例" localSheetId="3">'[9]C01-1'!#REF!</definedName>
    <definedName name="全额差额比例" localSheetId="0">'[9]C01-1'!#REF!</definedName>
    <definedName name="全额差额比例" localSheetId="9">'[9]C01-1'!#REF!</definedName>
    <definedName name="全额差额比例">'[9]C01-1'!#REF!</definedName>
    <definedName name="生产列1" localSheetId="13">#REF!</definedName>
    <definedName name="生产列1" localSheetId="14">#REF!</definedName>
    <definedName name="生产列1" localSheetId="3">#REF!</definedName>
    <definedName name="生产列1" localSheetId="0">#REF!</definedName>
    <definedName name="生产列1" localSheetId="9">#REF!</definedName>
    <definedName name="生产列1">#REF!</definedName>
    <definedName name="生产列11" localSheetId="13">#REF!</definedName>
    <definedName name="生产列11" localSheetId="14">#REF!</definedName>
    <definedName name="生产列11" localSheetId="3">#REF!</definedName>
    <definedName name="生产列11" localSheetId="0">#REF!</definedName>
    <definedName name="生产列11" localSheetId="9">#REF!</definedName>
    <definedName name="生产列11">#REF!</definedName>
    <definedName name="生产列15" localSheetId="13">#REF!</definedName>
    <definedName name="生产列15" localSheetId="14">#REF!</definedName>
    <definedName name="生产列15" localSheetId="3">#REF!</definedName>
    <definedName name="生产列15" localSheetId="0">#REF!</definedName>
    <definedName name="生产列15" localSheetId="9">#REF!</definedName>
    <definedName name="生产列15">#REF!</definedName>
    <definedName name="生产列16" localSheetId="13">#REF!</definedName>
    <definedName name="生产列16" localSheetId="14">#REF!</definedName>
    <definedName name="生产列16" localSheetId="3">#REF!</definedName>
    <definedName name="生产列16" localSheetId="0">#REF!</definedName>
    <definedName name="生产列16" localSheetId="9">#REF!</definedName>
    <definedName name="生产列16">#REF!</definedName>
    <definedName name="生产列17" localSheetId="13">#REF!</definedName>
    <definedName name="生产列17" localSheetId="14">#REF!</definedName>
    <definedName name="生产列17" localSheetId="3">#REF!</definedName>
    <definedName name="生产列17" localSheetId="0">#REF!</definedName>
    <definedName name="生产列17" localSheetId="9">#REF!</definedName>
    <definedName name="生产列17">#REF!</definedName>
    <definedName name="生产列19" localSheetId="13">#REF!</definedName>
    <definedName name="生产列19" localSheetId="14">#REF!</definedName>
    <definedName name="生产列19" localSheetId="3">#REF!</definedName>
    <definedName name="生产列19" localSheetId="0">#REF!</definedName>
    <definedName name="生产列19" localSheetId="9">#REF!</definedName>
    <definedName name="生产列19">#REF!</definedName>
    <definedName name="生产列2" localSheetId="13">#REF!</definedName>
    <definedName name="生产列2" localSheetId="14">#REF!</definedName>
    <definedName name="生产列2" localSheetId="3">#REF!</definedName>
    <definedName name="生产列2" localSheetId="0">#REF!</definedName>
    <definedName name="生产列2" localSheetId="9">#REF!</definedName>
    <definedName name="生产列2">#REF!</definedName>
    <definedName name="生产列20" localSheetId="13">#REF!</definedName>
    <definedName name="生产列20" localSheetId="14">#REF!</definedName>
    <definedName name="生产列20" localSheetId="3">#REF!</definedName>
    <definedName name="生产列20" localSheetId="0">#REF!</definedName>
    <definedName name="生产列20" localSheetId="9">#REF!</definedName>
    <definedName name="生产列20">#REF!</definedName>
    <definedName name="生产列3" localSheetId="13">#REF!</definedName>
    <definedName name="生产列3" localSheetId="14">#REF!</definedName>
    <definedName name="生产列3" localSheetId="3">#REF!</definedName>
    <definedName name="生产列3" localSheetId="0">#REF!</definedName>
    <definedName name="生产列3" localSheetId="9">#REF!</definedName>
    <definedName name="生产列3">#REF!</definedName>
    <definedName name="生产列4" localSheetId="13">#REF!</definedName>
    <definedName name="生产列4" localSheetId="14">#REF!</definedName>
    <definedName name="生产列4" localSheetId="3">#REF!</definedName>
    <definedName name="生产列4" localSheetId="0">#REF!</definedName>
    <definedName name="生产列4" localSheetId="9">#REF!</definedName>
    <definedName name="生产列4">#REF!</definedName>
    <definedName name="生产列5" localSheetId="13">#REF!</definedName>
    <definedName name="生产列5" localSheetId="14">#REF!</definedName>
    <definedName name="生产列5" localSheetId="3">#REF!</definedName>
    <definedName name="生产列5" localSheetId="0">#REF!</definedName>
    <definedName name="生产列5" localSheetId="9">#REF!</definedName>
    <definedName name="生产列5">#REF!</definedName>
    <definedName name="生产列6" localSheetId="13">#REF!</definedName>
    <definedName name="生产列6" localSheetId="14">#REF!</definedName>
    <definedName name="生产列6" localSheetId="3">#REF!</definedName>
    <definedName name="生产列6" localSheetId="0">#REF!</definedName>
    <definedName name="生产列6" localSheetId="9">#REF!</definedName>
    <definedName name="生产列6">#REF!</definedName>
    <definedName name="生产列7" localSheetId="13">#REF!</definedName>
    <definedName name="生产列7" localSheetId="14">#REF!</definedName>
    <definedName name="生产列7" localSheetId="3">#REF!</definedName>
    <definedName name="生产列7" localSheetId="0">#REF!</definedName>
    <definedName name="生产列7" localSheetId="9">#REF!</definedName>
    <definedName name="生产列7">#REF!</definedName>
    <definedName name="生产列8" localSheetId="13">#REF!</definedName>
    <definedName name="生产列8" localSheetId="14">#REF!</definedName>
    <definedName name="生产列8" localSheetId="3">#REF!</definedName>
    <definedName name="生产列8" localSheetId="0">#REF!</definedName>
    <definedName name="生产列8" localSheetId="9">#REF!</definedName>
    <definedName name="生产列8">#REF!</definedName>
    <definedName name="生产列9" localSheetId="13">#REF!</definedName>
    <definedName name="生产列9" localSheetId="14">#REF!</definedName>
    <definedName name="生产列9" localSheetId="3">#REF!</definedName>
    <definedName name="生产列9" localSheetId="0">#REF!</definedName>
    <definedName name="生产列9" localSheetId="9">#REF!</definedName>
    <definedName name="生产列9">#REF!</definedName>
    <definedName name="生产期" localSheetId="13">#REF!</definedName>
    <definedName name="生产期" localSheetId="14">#REF!</definedName>
    <definedName name="生产期" localSheetId="3">#REF!</definedName>
    <definedName name="生产期" localSheetId="0">#REF!</definedName>
    <definedName name="生产期" localSheetId="9">#REF!</definedName>
    <definedName name="生产期">#REF!</definedName>
    <definedName name="生产期1" localSheetId="13">#REF!</definedName>
    <definedName name="生产期1" localSheetId="14">#REF!</definedName>
    <definedName name="生产期1" localSheetId="3">#REF!</definedName>
    <definedName name="生产期1" localSheetId="0">#REF!</definedName>
    <definedName name="生产期1" localSheetId="9">#REF!</definedName>
    <definedName name="生产期1">#REF!</definedName>
    <definedName name="生产期11" localSheetId="13">#REF!</definedName>
    <definedName name="生产期11" localSheetId="14">#REF!</definedName>
    <definedName name="生产期11" localSheetId="3">#REF!</definedName>
    <definedName name="生产期11" localSheetId="0">#REF!</definedName>
    <definedName name="生产期11" localSheetId="9">#REF!</definedName>
    <definedName name="生产期11">#REF!</definedName>
    <definedName name="生产期123" localSheetId="13">#REF!</definedName>
    <definedName name="生产期123" localSheetId="14">#REF!</definedName>
    <definedName name="生产期123" localSheetId="3">#REF!</definedName>
    <definedName name="生产期123" localSheetId="0">#REF!</definedName>
    <definedName name="生产期123" localSheetId="9">#REF!</definedName>
    <definedName name="生产期123">#REF!</definedName>
    <definedName name="生产期15" localSheetId="13">#REF!</definedName>
    <definedName name="生产期15" localSheetId="14">#REF!</definedName>
    <definedName name="生产期15" localSheetId="3">#REF!</definedName>
    <definedName name="生产期15" localSheetId="0">#REF!</definedName>
    <definedName name="生产期15" localSheetId="9">#REF!</definedName>
    <definedName name="生产期15">#REF!</definedName>
    <definedName name="生产期16" localSheetId="13">#REF!</definedName>
    <definedName name="生产期16" localSheetId="14">#REF!</definedName>
    <definedName name="生产期16" localSheetId="3">#REF!</definedName>
    <definedName name="生产期16" localSheetId="0">#REF!</definedName>
    <definedName name="生产期16" localSheetId="9">#REF!</definedName>
    <definedName name="生产期16">#REF!</definedName>
    <definedName name="生产期17" localSheetId="13">#REF!</definedName>
    <definedName name="生产期17" localSheetId="14">#REF!</definedName>
    <definedName name="生产期17" localSheetId="3">#REF!</definedName>
    <definedName name="生产期17" localSheetId="0">#REF!</definedName>
    <definedName name="生产期17" localSheetId="9">#REF!</definedName>
    <definedName name="生产期17">#REF!</definedName>
    <definedName name="生产期19" localSheetId="13">#REF!</definedName>
    <definedName name="生产期19" localSheetId="14">#REF!</definedName>
    <definedName name="生产期19" localSheetId="3">#REF!</definedName>
    <definedName name="生产期19" localSheetId="0">#REF!</definedName>
    <definedName name="生产期19" localSheetId="9">#REF!</definedName>
    <definedName name="生产期19">#REF!</definedName>
    <definedName name="生产期2" localSheetId="13">#REF!</definedName>
    <definedName name="生产期2" localSheetId="14">#REF!</definedName>
    <definedName name="生产期2" localSheetId="3">#REF!</definedName>
    <definedName name="生产期2" localSheetId="0">#REF!</definedName>
    <definedName name="生产期2" localSheetId="9">#REF!</definedName>
    <definedName name="生产期2">#REF!</definedName>
    <definedName name="生产期20" localSheetId="13">#REF!</definedName>
    <definedName name="生产期20" localSheetId="14">#REF!</definedName>
    <definedName name="生产期20" localSheetId="3">#REF!</definedName>
    <definedName name="生产期20" localSheetId="0">#REF!</definedName>
    <definedName name="生产期20" localSheetId="9">#REF!</definedName>
    <definedName name="生产期20">#REF!</definedName>
    <definedName name="生产期3" localSheetId="13">#REF!</definedName>
    <definedName name="生产期3" localSheetId="14">#REF!</definedName>
    <definedName name="生产期3" localSheetId="3">#REF!</definedName>
    <definedName name="生产期3" localSheetId="0">#REF!</definedName>
    <definedName name="生产期3" localSheetId="9">#REF!</definedName>
    <definedName name="生产期3">#REF!</definedName>
    <definedName name="生产期4" localSheetId="13">#REF!</definedName>
    <definedName name="生产期4" localSheetId="14">#REF!</definedName>
    <definedName name="生产期4" localSheetId="3">#REF!</definedName>
    <definedName name="生产期4" localSheetId="0">#REF!</definedName>
    <definedName name="生产期4" localSheetId="9">#REF!</definedName>
    <definedName name="生产期4">#REF!</definedName>
    <definedName name="生产期5" localSheetId="13">#REF!</definedName>
    <definedName name="生产期5" localSheetId="14">#REF!</definedName>
    <definedName name="生产期5" localSheetId="3">#REF!</definedName>
    <definedName name="生产期5" localSheetId="0">#REF!</definedName>
    <definedName name="生产期5" localSheetId="9">#REF!</definedName>
    <definedName name="生产期5">#REF!</definedName>
    <definedName name="生产期6" localSheetId="13">#REF!</definedName>
    <definedName name="生产期6" localSheetId="14">#REF!</definedName>
    <definedName name="生产期6" localSheetId="3">#REF!</definedName>
    <definedName name="生产期6" localSheetId="0">#REF!</definedName>
    <definedName name="生产期6" localSheetId="9">#REF!</definedName>
    <definedName name="生产期6">#REF!</definedName>
    <definedName name="生产期7" localSheetId="13">#REF!</definedName>
    <definedName name="生产期7" localSheetId="14">#REF!</definedName>
    <definedName name="生产期7" localSheetId="3">#REF!</definedName>
    <definedName name="生产期7" localSheetId="0">#REF!</definedName>
    <definedName name="生产期7" localSheetId="9">#REF!</definedName>
    <definedName name="生产期7">#REF!</definedName>
    <definedName name="生产期8" localSheetId="13">#REF!</definedName>
    <definedName name="生产期8" localSheetId="14">#REF!</definedName>
    <definedName name="生产期8" localSheetId="3">#REF!</definedName>
    <definedName name="生产期8" localSheetId="0">#REF!</definedName>
    <definedName name="生产期8" localSheetId="9">#REF!</definedName>
    <definedName name="生产期8">#REF!</definedName>
    <definedName name="生产期9" localSheetId="13">#REF!</definedName>
    <definedName name="生产期9" localSheetId="14">#REF!</definedName>
    <definedName name="生产期9" localSheetId="3">#REF!</definedName>
    <definedName name="生产期9" localSheetId="0">#REF!</definedName>
    <definedName name="生产期9" localSheetId="9">#REF!</definedName>
    <definedName name="生产期9">#REF!</definedName>
    <definedName name="省级收入" localSheetId="13">#REF!</definedName>
    <definedName name="省级收入" localSheetId="14">#REF!</definedName>
    <definedName name="省级收入" localSheetId="3">#REF!</definedName>
    <definedName name="省级收入" localSheetId="0">#REF!</definedName>
    <definedName name="省级收入" localSheetId="7">#REF!</definedName>
    <definedName name="省级收入" localSheetId="9">#REF!</definedName>
    <definedName name="省级收入">#REF!</definedName>
    <definedName name="四季度" localSheetId="3">'[10]C01-1'!#REF!</definedName>
    <definedName name="四季度">'[10]C01-1'!#REF!</definedName>
    <definedName name="位次d" localSheetId="13">[11]四月份月报!#REF!</definedName>
    <definedName name="位次d" localSheetId="14">[11]四月份月报!#REF!</definedName>
    <definedName name="位次d" localSheetId="3">[11]四月份月报!#REF!</definedName>
    <definedName name="位次d" localSheetId="0">[11]四月份月报!#REF!</definedName>
    <definedName name="位次d" localSheetId="9">[11]四月份月报!#REF!</definedName>
    <definedName name="位次d">[11]四月份月报!#REF!</definedName>
    <definedName name="性别" localSheetId="13">[4]基础编码!$H$2:$H$3</definedName>
    <definedName name="性别" localSheetId="14">[4]基础编码!$H$2:$H$3</definedName>
    <definedName name="性别" localSheetId="7">[5]基础编码!$H$2:$H$3</definedName>
    <definedName name="性别" localSheetId="9">[5]基础编码!$H$2:$H$3</definedName>
    <definedName name="性别">[5]基础编码!$H$2:$H$3</definedName>
    <definedName name="学历" localSheetId="13">[4]基础编码!$S$2:$S$9</definedName>
    <definedName name="学历" localSheetId="14">[4]基础编码!$S$2:$S$9</definedName>
    <definedName name="学历" localSheetId="7">[5]基础编码!$S$2:$S$9</definedName>
    <definedName name="学历" localSheetId="9">[5]基础编码!$S$2:$S$9</definedName>
    <definedName name="学历">[5]基础编码!$S$2:$S$9</definedName>
    <definedName name="支出">[12]P1012001!$A$6:$E$117</definedName>
    <definedName name="전" localSheetId="13">#REF!</definedName>
    <definedName name="전" localSheetId="14">#REF!</definedName>
    <definedName name="전" localSheetId="3">#REF!</definedName>
    <definedName name="전" localSheetId="7">#REF!</definedName>
    <definedName name="전" localSheetId="9">#REF!</definedName>
    <definedName name="전">#REF!</definedName>
    <definedName name="주택사업본부" localSheetId="13">#REF!</definedName>
    <definedName name="주택사업본부" localSheetId="14">#REF!</definedName>
    <definedName name="주택사업본부" localSheetId="3">#REF!</definedName>
    <definedName name="주택사업본부" localSheetId="7">#REF!</definedName>
    <definedName name="주택사업본부" localSheetId="9">#REF!</definedName>
    <definedName name="주택사업본부">#REF!</definedName>
    <definedName name="철구사업본부" localSheetId="13">#REF!</definedName>
    <definedName name="철구사업본부" localSheetId="14">#REF!</definedName>
    <definedName name="철구사업본부" localSheetId="3">#REF!</definedName>
    <definedName name="철구사업본부" localSheetId="7">#REF!</definedName>
    <definedName name="철구사업본부" localSheetId="9">#REF!</definedName>
    <definedName name="철구사업본부">#REF!</definedName>
  </definedNames>
  <calcPr calcId="144525"/>
</workbook>
</file>

<file path=xl/calcChain.xml><?xml version="1.0" encoding="utf-8"?>
<calcChain xmlns="http://schemas.openxmlformats.org/spreadsheetml/2006/main">
  <c r="O25" i="39" l="1"/>
  <c r="E25" i="39"/>
  <c r="D25" i="39"/>
  <c r="N23" i="39"/>
  <c r="K23" i="39"/>
  <c r="K22" i="39" s="1"/>
  <c r="P22" i="39"/>
  <c r="O22" i="39"/>
  <c r="N22" i="39"/>
  <c r="M22" i="39"/>
  <c r="L22" i="39"/>
  <c r="N21" i="39"/>
  <c r="K21" i="39"/>
  <c r="K20" i="39" s="1"/>
  <c r="H21" i="39"/>
  <c r="H20" i="39" s="1"/>
  <c r="H15" i="39" s="1"/>
  <c r="H25" i="39" s="1"/>
  <c r="G21" i="39"/>
  <c r="F21" i="39" s="1"/>
  <c r="F20" i="39" s="1"/>
  <c r="F15" i="39" s="1"/>
  <c r="C21" i="39"/>
  <c r="C20" i="39" s="1"/>
  <c r="C15" i="39" s="1"/>
  <c r="P20" i="39"/>
  <c r="O20" i="39"/>
  <c r="N20" i="39"/>
  <c r="M20" i="39"/>
  <c r="L20" i="39"/>
  <c r="G20" i="39"/>
  <c r="E20" i="39"/>
  <c r="D20" i="39"/>
  <c r="N19" i="39"/>
  <c r="N18" i="39" s="1"/>
  <c r="K19" i="39"/>
  <c r="F19" i="39"/>
  <c r="C19" i="39"/>
  <c r="P18" i="39"/>
  <c r="O18" i="39"/>
  <c r="M18" i="39"/>
  <c r="L18" i="39"/>
  <c r="K18" i="39"/>
  <c r="H18" i="39"/>
  <c r="G18" i="39"/>
  <c r="F18" i="39"/>
  <c r="E18" i="39"/>
  <c r="D18" i="39"/>
  <c r="C18" i="39"/>
  <c r="N17" i="39"/>
  <c r="N16" i="39" s="1"/>
  <c r="N15" i="39" s="1"/>
  <c r="K17" i="39"/>
  <c r="F17" i="39"/>
  <c r="C17" i="39"/>
  <c r="P16" i="39"/>
  <c r="O16" i="39"/>
  <c r="M16" i="39"/>
  <c r="L16" i="39"/>
  <c r="K16" i="39"/>
  <c r="H16" i="39"/>
  <c r="G16" i="39"/>
  <c r="F16" i="39"/>
  <c r="E16" i="39"/>
  <c r="D16" i="39"/>
  <c r="C16" i="39"/>
  <c r="P15" i="39"/>
  <c r="O15" i="39"/>
  <c r="M15" i="39"/>
  <c r="L15" i="39"/>
  <c r="G15" i="39"/>
  <c r="E15" i="39"/>
  <c r="D15" i="39"/>
  <c r="P14" i="39"/>
  <c r="P25" i="39" s="1"/>
  <c r="O14" i="39"/>
  <c r="M14" i="39"/>
  <c r="M25" i="39" s="1"/>
  <c r="L14" i="39"/>
  <c r="L25" i="39" s="1"/>
  <c r="H14" i="39"/>
  <c r="G14" i="39"/>
  <c r="G25" i="39" s="1"/>
  <c r="F14" i="39"/>
  <c r="F25" i="39" s="1"/>
  <c r="E14" i="39"/>
  <c r="D14" i="39"/>
  <c r="N11" i="39"/>
  <c r="K11" i="39"/>
  <c r="F11" i="39"/>
  <c r="C11" i="39"/>
  <c r="N10" i="39"/>
  <c r="K10" i="39"/>
  <c r="F10" i="39"/>
  <c r="C10" i="39"/>
  <c r="N9" i="39"/>
  <c r="K9" i="39"/>
  <c r="F9" i="39"/>
  <c r="C9" i="39"/>
  <c r="N8" i="39"/>
  <c r="K8" i="39"/>
  <c r="F8" i="39"/>
  <c r="C8" i="39"/>
  <c r="N7" i="39"/>
  <c r="N14" i="39" s="1"/>
  <c r="K7" i="39"/>
  <c r="K14" i="39" s="1"/>
  <c r="F7" i="39"/>
  <c r="C7" i="39"/>
  <c r="C14" i="39" s="1"/>
  <c r="H61" i="38"/>
  <c r="E59" i="38"/>
  <c r="J58" i="38"/>
  <c r="D58" i="38"/>
  <c r="D57" i="38" s="1"/>
  <c r="C58" i="38"/>
  <c r="E58" i="38" s="1"/>
  <c r="I57" i="38"/>
  <c r="J57" i="38" s="1"/>
  <c r="H57" i="38"/>
  <c r="E56" i="38"/>
  <c r="J55" i="38"/>
  <c r="D55" i="38"/>
  <c r="E55" i="38" s="1"/>
  <c r="C55" i="38"/>
  <c r="J54" i="38"/>
  <c r="E54" i="38"/>
  <c r="E53" i="38"/>
  <c r="J52" i="38"/>
  <c r="E52" i="38"/>
  <c r="I51" i="38"/>
  <c r="J51" i="38" s="1"/>
  <c r="H51" i="38"/>
  <c r="E51" i="38"/>
  <c r="J50" i="38"/>
  <c r="E50" i="38"/>
  <c r="I49" i="38"/>
  <c r="J49" i="38" s="1"/>
  <c r="H49" i="38"/>
  <c r="E49" i="38"/>
  <c r="J48" i="38"/>
  <c r="E48" i="38"/>
  <c r="D48" i="38"/>
  <c r="C48" i="38"/>
  <c r="I47" i="38"/>
  <c r="J47" i="38" s="1"/>
  <c r="H47" i="38"/>
  <c r="D47" i="38"/>
  <c r="C47" i="38"/>
  <c r="E47" i="38" s="1"/>
  <c r="J46" i="38"/>
  <c r="E46" i="38"/>
  <c r="D46" i="38"/>
  <c r="J45" i="38"/>
  <c r="D45" i="38"/>
  <c r="E45" i="38" s="1"/>
  <c r="C45" i="38"/>
  <c r="E44" i="38"/>
  <c r="I43" i="38"/>
  <c r="J43" i="38" s="1"/>
  <c r="H43" i="38"/>
  <c r="E43" i="38"/>
  <c r="I42" i="38"/>
  <c r="J42" i="38" s="1"/>
  <c r="H42" i="38"/>
  <c r="C42" i="38"/>
  <c r="I41" i="38"/>
  <c r="I61" i="38" s="1"/>
  <c r="J61" i="38" s="1"/>
  <c r="H41" i="38"/>
  <c r="E39" i="38"/>
  <c r="E38" i="38"/>
  <c r="E37" i="38"/>
  <c r="E36" i="38"/>
  <c r="E35" i="38"/>
  <c r="E34" i="38"/>
  <c r="E33" i="38"/>
  <c r="E32" i="38"/>
  <c r="D31" i="38"/>
  <c r="E31" i="38" s="1"/>
  <c r="C31" i="38"/>
  <c r="E30" i="38"/>
  <c r="E29" i="38"/>
  <c r="E28" i="38"/>
  <c r="D27" i="38"/>
  <c r="E27" i="38" s="1"/>
  <c r="C27" i="38"/>
  <c r="E26" i="38"/>
  <c r="J25" i="38"/>
  <c r="E25" i="38"/>
  <c r="J24" i="38"/>
  <c r="E24" i="38"/>
  <c r="J23" i="38"/>
  <c r="E23" i="38"/>
  <c r="J22" i="38"/>
  <c r="D22" i="38"/>
  <c r="C22" i="38"/>
  <c r="E22" i="38" s="1"/>
  <c r="J21" i="38"/>
  <c r="E21" i="38"/>
  <c r="J20" i="38"/>
  <c r="E20" i="38"/>
  <c r="D20" i="38"/>
  <c r="C20" i="38"/>
  <c r="J19" i="38"/>
  <c r="E19" i="38"/>
  <c r="J18" i="38"/>
  <c r="E18" i="38"/>
  <c r="J17" i="38"/>
  <c r="E17" i="38"/>
  <c r="J16" i="38"/>
  <c r="E16" i="38"/>
  <c r="J15" i="38"/>
  <c r="E15" i="38"/>
  <c r="J14" i="38"/>
  <c r="D14" i="38"/>
  <c r="C14" i="38"/>
  <c r="E14" i="38" s="1"/>
  <c r="J13" i="38"/>
  <c r="E13" i="38"/>
  <c r="J12" i="38"/>
  <c r="E12" i="38"/>
  <c r="J11" i="38"/>
  <c r="E11" i="38"/>
  <c r="J10" i="38"/>
  <c r="E10" i="38"/>
  <c r="J9" i="38"/>
  <c r="E9" i="38"/>
  <c r="J8" i="38"/>
  <c r="E8" i="38"/>
  <c r="D8" i="38"/>
  <c r="C8" i="38"/>
  <c r="J7" i="38"/>
  <c r="C7" i="38"/>
  <c r="C41" i="38" s="1"/>
  <c r="K25" i="39" l="1"/>
  <c r="N25" i="39"/>
  <c r="C25" i="39"/>
  <c r="K15" i="39"/>
  <c r="C57" i="38"/>
  <c r="E57" i="38" s="1"/>
  <c r="D7" i="38"/>
  <c r="D42" i="38"/>
  <c r="E42" i="38" s="1"/>
  <c r="J41" i="38"/>
  <c r="C7" i="25"/>
  <c r="C11" i="25" s="1"/>
  <c r="F34" i="37"/>
  <c r="D34" i="37"/>
  <c r="E34" i="37" s="1"/>
  <c r="C34" i="37"/>
  <c r="E30" i="37"/>
  <c r="E29" i="37"/>
  <c r="E28" i="37"/>
  <c r="E27" i="37"/>
  <c r="E26" i="37"/>
  <c r="E25" i="37"/>
  <c r="E24" i="37"/>
  <c r="E23" i="37"/>
  <c r="E22" i="37"/>
  <c r="E21" i="37"/>
  <c r="E20" i="37"/>
  <c r="E19" i="37"/>
  <c r="E18" i="37"/>
  <c r="E17" i="37"/>
  <c r="E16" i="37"/>
  <c r="E15" i="37"/>
  <c r="E14" i="37"/>
  <c r="E13" i="37"/>
  <c r="E12" i="37"/>
  <c r="E11" i="37"/>
  <c r="E10" i="37"/>
  <c r="E9" i="37"/>
  <c r="E8" i="37"/>
  <c r="E7" i="37"/>
  <c r="E6" i="37"/>
  <c r="E32" i="36"/>
  <c r="J31" i="36"/>
  <c r="D31" i="36"/>
  <c r="D30" i="36" s="1"/>
  <c r="E30" i="36" s="1"/>
  <c r="C31" i="36"/>
  <c r="C30" i="36" s="1"/>
  <c r="I30" i="36"/>
  <c r="J30" i="36" s="1"/>
  <c r="H30" i="36"/>
  <c r="E29" i="36"/>
  <c r="E28" i="36"/>
  <c r="E27" i="36"/>
  <c r="E26" i="36"/>
  <c r="J25" i="36"/>
  <c r="E25" i="36"/>
  <c r="D25" i="36"/>
  <c r="C25" i="36"/>
  <c r="J24" i="36"/>
  <c r="E24" i="36"/>
  <c r="J23" i="36"/>
  <c r="E23" i="36"/>
  <c r="J22" i="36"/>
  <c r="E22" i="36"/>
  <c r="J21" i="36"/>
  <c r="E21" i="36"/>
  <c r="I20" i="36"/>
  <c r="J20" i="36" s="1"/>
  <c r="H20" i="36"/>
  <c r="E20" i="36"/>
  <c r="J19" i="36"/>
  <c r="E19" i="36"/>
  <c r="D19" i="36"/>
  <c r="C19" i="36"/>
  <c r="J18" i="36"/>
  <c r="E18" i="36"/>
  <c r="D18" i="36"/>
  <c r="C18" i="36"/>
  <c r="J17" i="36"/>
  <c r="J16" i="36"/>
  <c r="I16" i="36"/>
  <c r="H16" i="36"/>
  <c r="E16" i="36"/>
  <c r="J14" i="36"/>
  <c r="J13" i="36"/>
  <c r="D13" i="36"/>
  <c r="E13" i="36" s="1"/>
  <c r="C13" i="36"/>
  <c r="I12" i="36"/>
  <c r="J12" i="36" s="1"/>
  <c r="H12" i="36"/>
  <c r="E12" i="36"/>
  <c r="J11" i="36"/>
  <c r="E11" i="36"/>
  <c r="J10" i="36"/>
  <c r="E10" i="36"/>
  <c r="I9" i="36"/>
  <c r="I8" i="36" s="1"/>
  <c r="H9" i="36"/>
  <c r="H8" i="36" s="1"/>
  <c r="H34" i="36" s="1"/>
  <c r="D9" i="36"/>
  <c r="E9" i="36" s="1"/>
  <c r="C9" i="36"/>
  <c r="C8" i="36" s="1"/>
  <c r="C34" i="36" s="1"/>
  <c r="D34" i="36"/>
  <c r="E34" i="36" s="1"/>
  <c r="J7" i="36"/>
  <c r="E7" i="36"/>
  <c r="F34" i="35"/>
  <c r="D34" i="35"/>
  <c r="E34" i="35" s="1"/>
  <c r="C34" i="35"/>
  <c r="E30" i="35"/>
  <c r="E29" i="35"/>
  <c r="E28" i="35"/>
  <c r="E27" i="35"/>
  <c r="E26" i="35"/>
  <c r="E25" i="35"/>
  <c r="E24" i="35"/>
  <c r="E23" i="35"/>
  <c r="E22" i="35"/>
  <c r="E21" i="35"/>
  <c r="E20" i="35"/>
  <c r="E19" i="35"/>
  <c r="E18" i="35"/>
  <c r="E17" i="35"/>
  <c r="E16" i="35"/>
  <c r="E15" i="35"/>
  <c r="E14" i="35"/>
  <c r="E13" i="35"/>
  <c r="E12" i="35"/>
  <c r="E11" i="35"/>
  <c r="E10" i="35"/>
  <c r="E9" i="35"/>
  <c r="E8" i="35"/>
  <c r="E7" i="35"/>
  <c r="E6" i="35"/>
  <c r="C35" i="34"/>
  <c r="E32" i="34"/>
  <c r="E31" i="34"/>
  <c r="E30" i="34"/>
  <c r="E29" i="34"/>
  <c r="E28" i="34"/>
  <c r="E27" i="34"/>
  <c r="E26" i="34"/>
  <c r="E25" i="34"/>
  <c r="D24" i="34"/>
  <c r="E24" i="34" s="1"/>
  <c r="C24" i="34"/>
  <c r="E21" i="34"/>
  <c r="E20" i="34"/>
  <c r="E19" i="34"/>
  <c r="E18" i="34"/>
  <c r="E17" i="34"/>
  <c r="E16" i="34"/>
  <c r="E15" i="34"/>
  <c r="E14" i="34"/>
  <c r="E13" i="34"/>
  <c r="E12" i="34"/>
  <c r="E11" i="34"/>
  <c r="E10" i="34"/>
  <c r="E9" i="34"/>
  <c r="E8" i="34"/>
  <c r="E7" i="34"/>
  <c r="D6" i="34"/>
  <c r="D35" i="34" s="1"/>
  <c r="E35" i="34" s="1"/>
  <c r="C6" i="34"/>
  <c r="C61" i="38" l="1"/>
  <c r="D41" i="38"/>
  <c r="E7" i="38"/>
  <c r="I34" i="36"/>
  <c r="J34" i="36" s="1"/>
  <c r="J8" i="36"/>
  <c r="E8" i="36"/>
  <c r="J9" i="36"/>
  <c r="E31" i="36"/>
  <c r="E6" i="34"/>
  <c r="D61" i="38" l="1"/>
  <c r="E61" i="38" s="1"/>
  <c r="E41" i="38"/>
  <c r="C6" i="31"/>
  <c r="G6" i="31"/>
  <c r="C7" i="31"/>
  <c r="G7" i="31"/>
  <c r="C8" i="31"/>
  <c r="G8" i="31"/>
  <c r="C9" i="31"/>
  <c r="G9" i="31"/>
  <c r="C10" i="31"/>
  <c r="G10" i="31"/>
  <c r="C11" i="31"/>
  <c r="G11" i="31"/>
  <c r="C12" i="31"/>
  <c r="G12" i="31"/>
  <c r="C13" i="31"/>
  <c r="G13" i="31"/>
  <c r="C14" i="31"/>
  <c r="G14" i="31"/>
  <c r="C15" i="31"/>
  <c r="G15" i="31"/>
  <c r="C16" i="31"/>
  <c r="G16" i="31"/>
  <c r="C17" i="31"/>
  <c r="G17" i="31"/>
  <c r="C18" i="31"/>
  <c r="G18" i="31"/>
  <c r="C19" i="31"/>
  <c r="G19" i="31"/>
  <c r="C20" i="31"/>
  <c r="G20" i="31"/>
  <c r="C21" i="31"/>
  <c r="G21" i="31"/>
  <c r="C22" i="31"/>
  <c r="G22" i="31"/>
  <c r="C23" i="31"/>
  <c r="G23" i="31"/>
  <c r="C24" i="31"/>
  <c r="G24" i="31"/>
  <c r="C25" i="31"/>
  <c r="G25" i="31"/>
  <c r="C26" i="31"/>
  <c r="G26" i="31"/>
  <c r="C27" i="31"/>
  <c r="G27" i="31"/>
  <c r="D6" i="30"/>
  <c r="E10" i="25" l="1"/>
  <c r="E9" i="25"/>
  <c r="E8" i="25"/>
  <c r="D7" i="25"/>
  <c r="E6" i="25"/>
  <c r="E7" i="25" l="1"/>
  <c r="D11" i="25"/>
  <c r="E11" i="25"/>
  <c r="D7" i="19" l="1"/>
  <c r="E7" i="19" s="1"/>
  <c r="E6" i="19"/>
  <c r="D6" i="19"/>
  <c r="D8" i="18"/>
  <c r="E8" i="18" s="1"/>
  <c r="E7" i="18"/>
  <c r="D7" i="18"/>
  <c r="D6" i="18" l="1"/>
  <c r="E6" i="18" s="1"/>
  <c r="D5" i="19"/>
  <c r="E5" i="19" s="1"/>
</calcChain>
</file>

<file path=xl/comments1.xml><?xml version="1.0" encoding="utf-8"?>
<comments xmlns="http://schemas.openxmlformats.org/spreadsheetml/2006/main">
  <authors>
    <author>Author</author>
  </authors>
  <commentList>
    <comment ref="D33" authorId="0">
      <text>
        <r>
          <rPr>
            <sz val="9"/>
            <color indexed="81"/>
            <rFont val="Arial"/>
            <family val="2"/>
          </rPr>
          <t>此单元格不可录入</t>
        </r>
      </text>
    </comment>
    <comment ref="E33" authorId="0">
      <text>
        <r>
          <rPr>
            <sz val="9"/>
            <color indexed="81"/>
            <rFont val="Arial"/>
            <family val="2"/>
          </rPr>
          <t>此单元格不可录入</t>
        </r>
      </text>
    </comment>
    <comment ref="F33" authorId="0">
      <text>
        <r>
          <rPr>
            <sz val="9"/>
            <color indexed="81"/>
            <rFont val="Arial"/>
            <family val="2"/>
          </rPr>
          <t>此单元格不可录入</t>
        </r>
      </text>
    </comment>
    <comment ref="H33" authorId="0">
      <text>
        <r>
          <rPr>
            <sz val="9"/>
            <color indexed="81"/>
            <rFont val="Arial"/>
            <family val="2"/>
          </rPr>
          <t>此单元格不可录入</t>
        </r>
      </text>
    </comment>
    <comment ref="I33" authorId="0">
      <text>
        <r>
          <rPr>
            <sz val="9"/>
            <color indexed="81"/>
            <rFont val="Arial"/>
            <family val="2"/>
          </rPr>
          <t>此单元格不可录入</t>
        </r>
      </text>
    </comment>
    <comment ref="J33" authorId="0">
      <text>
        <r>
          <rPr>
            <sz val="9"/>
            <color indexed="81"/>
            <rFont val="Arial"/>
            <family val="2"/>
          </rPr>
          <t>此单元格不可录入</t>
        </r>
      </text>
    </comment>
    <comment ref="D34" authorId="0">
      <text>
        <r>
          <rPr>
            <sz val="9"/>
            <color indexed="81"/>
            <rFont val="Arial"/>
            <family val="2"/>
          </rPr>
          <t>此单元格不可录入</t>
        </r>
      </text>
    </comment>
    <comment ref="E34" authorId="0">
      <text>
        <r>
          <rPr>
            <sz val="9"/>
            <color indexed="81"/>
            <rFont val="Arial"/>
            <family val="2"/>
          </rPr>
          <t>此单元格不可录入</t>
        </r>
      </text>
    </comment>
    <comment ref="F34" authorId="0">
      <text>
        <r>
          <rPr>
            <sz val="9"/>
            <color indexed="81"/>
            <rFont val="Arial"/>
            <family val="2"/>
          </rPr>
          <t>此单元格不可录入</t>
        </r>
      </text>
    </comment>
    <comment ref="H34" authorId="0">
      <text>
        <r>
          <rPr>
            <sz val="9"/>
            <color indexed="81"/>
            <rFont val="Arial"/>
            <family val="2"/>
          </rPr>
          <t>此单元格不可录入</t>
        </r>
      </text>
    </comment>
    <comment ref="I34" authorId="0">
      <text>
        <r>
          <rPr>
            <sz val="9"/>
            <color indexed="81"/>
            <rFont val="Arial"/>
            <family val="2"/>
          </rPr>
          <t>此单元格不可录入</t>
        </r>
      </text>
    </comment>
    <comment ref="J34" authorId="0">
      <text>
        <r>
          <rPr>
            <sz val="9"/>
            <color indexed="81"/>
            <rFont val="Arial"/>
            <family val="2"/>
          </rPr>
          <t>此单元格不可录入</t>
        </r>
      </text>
    </comment>
    <comment ref="D35" authorId="0">
      <text>
        <r>
          <rPr>
            <sz val="9"/>
            <color indexed="81"/>
            <rFont val="Arial"/>
            <family val="2"/>
          </rPr>
          <t>此单元格不可录入</t>
        </r>
      </text>
    </comment>
    <comment ref="E35" authorId="0">
      <text>
        <r>
          <rPr>
            <sz val="9"/>
            <color indexed="81"/>
            <rFont val="Arial"/>
            <family val="2"/>
          </rPr>
          <t>此单元格不可录入</t>
        </r>
      </text>
    </comment>
    <comment ref="F35" authorId="0">
      <text>
        <r>
          <rPr>
            <sz val="9"/>
            <color indexed="81"/>
            <rFont val="Arial"/>
            <family val="2"/>
          </rPr>
          <t>此单元格不可录入</t>
        </r>
      </text>
    </comment>
    <comment ref="H35" authorId="0">
      <text>
        <r>
          <rPr>
            <sz val="9"/>
            <color indexed="81"/>
            <rFont val="Arial"/>
            <family val="2"/>
          </rPr>
          <t>此单元格不可录入</t>
        </r>
      </text>
    </comment>
    <comment ref="I35" authorId="0">
      <text>
        <r>
          <rPr>
            <sz val="9"/>
            <color indexed="81"/>
            <rFont val="Arial"/>
            <family val="2"/>
          </rPr>
          <t>此单元格不可录入</t>
        </r>
      </text>
    </comment>
    <comment ref="J35" authorId="0">
      <text>
        <r>
          <rPr>
            <sz val="9"/>
            <color indexed="81"/>
            <rFont val="Arial"/>
            <family val="2"/>
          </rPr>
          <t>此单元格不可录入</t>
        </r>
      </text>
    </comment>
  </commentList>
</comments>
</file>

<file path=xl/sharedStrings.xml><?xml version="1.0" encoding="utf-8"?>
<sst xmlns="http://schemas.openxmlformats.org/spreadsheetml/2006/main" count="900" uniqueCount="655">
  <si>
    <t>项目</t>
  </si>
  <si>
    <t>上年预算数</t>
  </si>
  <si>
    <t>预算数</t>
  </si>
  <si>
    <t>代码</t>
  </si>
  <si>
    <t>名称</t>
  </si>
  <si>
    <t>金额</t>
  </si>
  <si>
    <t>为上年预算数的%</t>
  </si>
  <si>
    <t xml:space="preserve"> </t>
  </si>
  <si>
    <t>收入总计</t>
  </si>
  <si>
    <t>支出总计</t>
  </si>
  <si>
    <t>收入</t>
  </si>
  <si>
    <t>支出</t>
  </si>
  <si>
    <t>转移性收入</t>
  </si>
  <si>
    <t>转移性支出</t>
  </si>
  <si>
    <t>合计</t>
  </si>
  <si>
    <t>总计</t>
  </si>
  <si>
    <t>债务还本支出</t>
  </si>
  <si>
    <t>其他支出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</si>
  <si>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</si>
  <si>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</si>
  <si>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</si>
  <si>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</si>
  <si>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</si>
  <si>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</si>
  <si>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</si>
  <si>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</si>
  <si>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</si>
  <si>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</si>
  <si>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</si>
  <si>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</si>
  <si>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</si>
  <si>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</si>
  <si>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</si>
  <si>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</si>
  <si>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</si>
  <si>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</si>
  <si>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</si>
  <si>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</si>
  <si>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</si>
  <si>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</si>
  <si>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债务付息支出</t>
  </si>
  <si>
    <t>债务发行费用支出</t>
  </si>
  <si>
    <t>小计</t>
  </si>
  <si>
    <t>地区</t>
  </si>
  <si>
    <t>项目名称</t>
  </si>
  <si>
    <t>因公出国（境）费</t>
  </si>
  <si>
    <t>公务用车购置及运行费</t>
  </si>
  <si>
    <t>公务用车购置费</t>
  </si>
  <si>
    <t>公务用车运行费</t>
  </si>
  <si>
    <t>公务接待费</t>
  </si>
  <si>
    <r>
      <t xml:space="preserve">         </t>
    </r>
    <r>
      <rPr>
        <sz val="11"/>
        <rFont val="宋体"/>
        <family val="3"/>
        <charset val="134"/>
      </rPr>
      <t>单位：万元</t>
    </r>
  </si>
  <si>
    <t>限额</t>
  </si>
  <si>
    <t>余额</t>
  </si>
  <si>
    <t>溪湖区</t>
  </si>
  <si>
    <t>省本级</t>
  </si>
  <si>
    <t>地市级及以下</t>
  </si>
  <si>
    <t>一、利润收入</t>
  </si>
  <si>
    <t>二、股利、股息收入</t>
  </si>
  <si>
    <t>三、产权转让收入</t>
  </si>
  <si>
    <t>四、清算收入</t>
  </si>
  <si>
    <t>五、其他国有资本经营预算收入</t>
  </si>
  <si>
    <t>国有资本经营预算转移支付收入</t>
  </si>
  <si>
    <t>国有资本经营预算转移支付支出</t>
  </si>
  <si>
    <t>国有资本经营预算上解收入</t>
  </si>
  <si>
    <t>国有资本经营预算上解支出</t>
  </si>
  <si>
    <t>国有资本经营预算上年结余收入</t>
  </si>
  <si>
    <t>国有资本经营预算调出资金</t>
  </si>
  <si>
    <t>国有资本经营预算年终结余</t>
  </si>
  <si>
    <t>收 入 总 计</t>
  </si>
  <si>
    <t>支 出 总 计</t>
  </si>
  <si>
    <t>科目编码</t>
  </si>
  <si>
    <t>科目名称/企业</t>
  </si>
  <si>
    <t>1030601</t>
  </si>
  <si>
    <t>1030602</t>
  </si>
  <si>
    <t>1030603</t>
  </si>
  <si>
    <t>1030604</t>
  </si>
  <si>
    <t>1030698</t>
  </si>
  <si>
    <t>科目名称</t>
  </si>
  <si>
    <t>资本性支出</t>
  </si>
  <si>
    <t xml:space="preserve">费用性支出 </t>
  </si>
  <si>
    <t>22301</t>
  </si>
  <si>
    <t>2230105</t>
  </si>
  <si>
    <t>国有企业退休人员社会化管理补助支出</t>
  </si>
  <si>
    <t>调入资金</t>
  </si>
  <si>
    <t>单位：万元</t>
  </si>
  <si>
    <t>预算科目</t>
  </si>
  <si>
    <t>增减额</t>
  </si>
  <si>
    <t>增减%</t>
  </si>
  <si>
    <t>全市社会保险基金预算收入合计</t>
  </si>
  <si>
    <t>城乡居民基本养老保险基金收入</t>
  </si>
  <si>
    <t>机关事业单位基本养老</t>
  </si>
  <si>
    <t>职工基本医疗保险基金收入（含生育保险）</t>
  </si>
  <si>
    <t>城乡居民基本医疗保险基金收入</t>
  </si>
  <si>
    <t>工伤保险基金收入</t>
  </si>
  <si>
    <t>失业保险基金收入</t>
  </si>
  <si>
    <t>全市社会保险基金预算支出合计</t>
  </si>
  <si>
    <t>城乡居民基本养老保险基金支出</t>
  </si>
  <si>
    <t>机关事业单位基本养老保险基金支出</t>
  </si>
  <si>
    <t>职工基本医疗保险基金支出（含生育保险）</t>
  </si>
  <si>
    <t>城乡居民基本医疗保险基金支出</t>
  </si>
  <si>
    <t>工伤保险基金支出</t>
  </si>
  <si>
    <t>失业保险基金支出</t>
  </si>
  <si>
    <t xml:space="preserve">       一般公共预算</t>
  </si>
  <si>
    <t xml:space="preserve">       政府性基金预算</t>
  </si>
  <si>
    <t xml:space="preserve">       国有资本经营预算</t>
    <phoneticPr fontId="9" type="noConversion"/>
  </si>
  <si>
    <t xml:space="preserve">       社会保险基金预算</t>
    <phoneticPr fontId="9" type="noConversion"/>
  </si>
  <si>
    <t>溪湖区政府专项债券限额和余额情况表</t>
    <phoneticPr fontId="9" type="noConversion"/>
  </si>
  <si>
    <t>上年
预算数</t>
  </si>
  <si>
    <t>为上年
预算数的%</t>
  </si>
  <si>
    <t>101</t>
  </si>
  <si>
    <t>税收收入</t>
  </si>
  <si>
    <t>10101</t>
  </si>
  <si>
    <t>增值税</t>
  </si>
  <si>
    <t>10104</t>
  </si>
  <si>
    <t>企业所得税</t>
  </si>
  <si>
    <t>10106</t>
  </si>
  <si>
    <t>个人所得税</t>
  </si>
  <si>
    <t>10107</t>
  </si>
  <si>
    <t>资源税</t>
  </si>
  <si>
    <t>10109</t>
  </si>
  <si>
    <t>城市维护建设税</t>
  </si>
  <si>
    <t>10110</t>
  </si>
  <si>
    <t>房产税</t>
  </si>
  <si>
    <t>10111</t>
  </si>
  <si>
    <t>印花税</t>
  </si>
  <si>
    <t>10112</t>
  </si>
  <si>
    <t>城镇土地使用税</t>
  </si>
  <si>
    <t>10113</t>
  </si>
  <si>
    <t>土地增值税</t>
  </si>
  <si>
    <t>10114</t>
  </si>
  <si>
    <t>车船税</t>
  </si>
  <si>
    <t>10118</t>
  </si>
  <si>
    <t>耕地占用税</t>
  </si>
  <si>
    <t>10119</t>
  </si>
  <si>
    <t>契税</t>
  </si>
  <si>
    <t>10120</t>
  </si>
  <si>
    <t>烟叶税</t>
  </si>
  <si>
    <t>10121</t>
  </si>
  <si>
    <t>环境保护税</t>
  </si>
  <si>
    <t>10199</t>
  </si>
  <si>
    <t>其他税收收入</t>
  </si>
  <si>
    <t>103</t>
  </si>
  <si>
    <t>非税收入</t>
  </si>
  <si>
    <t>10302</t>
  </si>
  <si>
    <t>专项收入</t>
  </si>
  <si>
    <t>10304</t>
  </si>
  <si>
    <t>行政事业性收费收入</t>
  </si>
  <si>
    <t>10305</t>
  </si>
  <si>
    <t>罚没收入</t>
  </si>
  <si>
    <t>10306</t>
  </si>
  <si>
    <t>国有资本经营收入</t>
  </si>
  <si>
    <t>10307</t>
  </si>
  <si>
    <t>国有资源（资产）有偿使用收入</t>
  </si>
  <si>
    <t>10308</t>
  </si>
  <si>
    <t>捐赠收入</t>
  </si>
  <si>
    <t>10309</t>
  </si>
  <si>
    <t>政府住房基金收入</t>
  </si>
  <si>
    <t>10399</t>
  </si>
  <si>
    <t>其他收入</t>
  </si>
  <si>
    <t>201</t>
  </si>
  <si>
    <t>202</t>
  </si>
  <si>
    <t>203</t>
  </si>
  <si>
    <t>204</t>
  </si>
  <si>
    <t>205</t>
  </si>
  <si>
    <t>206</t>
  </si>
  <si>
    <t>207</t>
  </si>
  <si>
    <t>208</t>
  </si>
  <si>
    <t>210</t>
  </si>
  <si>
    <t>211</t>
  </si>
  <si>
    <t>212</t>
  </si>
  <si>
    <t>213</t>
  </si>
  <si>
    <t>214</t>
  </si>
  <si>
    <t>215</t>
  </si>
  <si>
    <t>216</t>
  </si>
  <si>
    <t>217</t>
  </si>
  <si>
    <t>219</t>
  </si>
  <si>
    <t>220</t>
  </si>
  <si>
    <t>221</t>
  </si>
  <si>
    <t>222</t>
  </si>
  <si>
    <t>224</t>
  </si>
  <si>
    <t>227</t>
  </si>
  <si>
    <t>229</t>
  </si>
  <si>
    <t>232</t>
  </si>
  <si>
    <t>233</t>
  </si>
  <si>
    <t>地方本级收入合计</t>
  </si>
  <si>
    <t>地方本级支出合计</t>
  </si>
  <si>
    <t>110</t>
  </si>
  <si>
    <t>230</t>
  </si>
  <si>
    <t>上级补助收入</t>
  </si>
  <si>
    <t>23006</t>
  </si>
  <si>
    <t>上解支出</t>
  </si>
  <si>
    <t>11001</t>
  </si>
  <si>
    <t>返还性收入</t>
  </si>
  <si>
    <t>2300601</t>
  </si>
  <si>
    <t>体制上解支出</t>
  </si>
  <si>
    <t>11002</t>
  </si>
  <si>
    <t>一般性转移支付收入</t>
  </si>
  <si>
    <t>2300602</t>
  </si>
  <si>
    <t>专项上解支出</t>
  </si>
  <si>
    <t>11003</t>
  </si>
  <si>
    <t>专项转移支付收入</t>
  </si>
  <si>
    <t>23008</t>
  </si>
  <si>
    <t>调出资金</t>
  </si>
  <si>
    <t>11008</t>
  </si>
  <si>
    <t>上年结余收入</t>
  </si>
  <si>
    <t>2300899</t>
  </si>
  <si>
    <t>其他调出资金</t>
  </si>
  <si>
    <t>23009</t>
  </si>
  <si>
    <t>年终结余</t>
  </si>
  <si>
    <t>2300901</t>
  </si>
  <si>
    <t>一般公共预算年终结余</t>
  </si>
  <si>
    <t>11009</t>
  </si>
  <si>
    <t>23015</t>
  </si>
  <si>
    <t>安排预算稳定调节基金</t>
  </si>
  <si>
    <t>1100901</t>
  </si>
  <si>
    <t>调入一般公共预算资金</t>
  </si>
  <si>
    <t>23016</t>
  </si>
  <si>
    <t>补充预算周转金</t>
  </si>
  <si>
    <t>110090102</t>
  </si>
  <si>
    <t>从政府性基金预算调入一般公共预算</t>
  </si>
  <si>
    <t>23021</t>
  </si>
  <si>
    <t>区域间转移性支出</t>
  </si>
  <si>
    <t>110090103</t>
  </si>
  <si>
    <t>从国有资本经营预算调入一般公共预算</t>
  </si>
  <si>
    <t>2302101</t>
  </si>
  <si>
    <t>110090199</t>
  </si>
  <si>
    <t>从其他资金调入一般公共预算</t>
  </si>
  <si>
    <t>2302102</t>
  </si>
  <si>
    <t>生态保护补偿转移性支出</t>
  </si>
  <si>
    <t>11015</t>
  </si>
  <si>
    <t>动用预算稳定调节基金</t>
  </si>
  <si>
    <t>2302103</t>
  </si>
  <si>
    <t>土地指标调剂转移性支出</t>
  </si>
  <si>
    <t>11021</t>
  </si>
  <si>
    <t>区域间转移支付收入</t>
  </si>
  <si>
    <t>2302199</t>
  </si>
  <si>
    <t>其他转移性支出</t>
  </si>
  <si>
    <t>1102101</t>
  </si>
  <si>
    <t>接受其他地区援助收入</t>
  </si>
  <si>
    <t>补助下级支出</t>
  </si>
  <si>
    <t>1102102</t>
  </si>
  <si>
    <t>生态保护补偿转移性收入</t>
  </si>
  <si>
    <t>1102103</t>
  </si>
  <si>
    <t>土地指标调剂转移性收入</t>
  </si>
  <si>
    <t>1102199</t>
  </si>
  <si>
    <t>其他转移性收入</t>
  </si>
  <si>
    <t>105</t>
  </si>
  <si>
    <t>债务收入</t>
  </si>
  <si>
    <t>231</t>
  </si>
  <si>
    <t>10504</t>
  </si>
  <si>
    <t>地方政府债务收入</t>
  </si>
  <si>
    <t>23103</t>
  </si>
  <si>
    <t>地方政府一般债务还本支出</t>
  </si>
  <si>
    <t>1050401</t>
  </si>
  <si>
    <t>一般债务收入</t>
  </si>
  <si>
    <t>上解收入</t>
  </si>
  <si>
    <t>体制上解收入</t>
  </si>
  <si>
    <t>专项上解收入</t>
  </si>
  <si>
    <t>债务转贷收入</t>
  </si>
  <si>
    <t>债务转贷支出</t>
  </si>
  <si>
    <t>单位:万元</t>
  </si>
  <si>
    <t>溪湖区政府一般债券限额和余额情况表</t>
    <phoneticPr fontId="9" type="noConversion"/>
  </si>
  <si>
    <r>
      <t xml:space="preserve">         </t>
    </r>
    <r>
      <rPr>
        <sz val="11"/>
        <rFont val="宋体"/>
        <family val="3"/>
        <charset val="134"/>
      </rPr>
      <t>单位：万元</t>
    </r>
    <phoneticPr fontId="9" type="noConversion"/>
  </si>
  <si>
    <t>10301</t>
  </si>
  <si>
    <t>政府性基金收入</t>
  </si>
  <si>
    <t>1030102</t>
  </si>
  <si>
    <t>农网还贷资金收入</t>
  </si>
  <si>
    <t>103010202</t>
  </si>
  <si>
    <t>地方农网还贷资金收入</t>
  </si>
  <si>
    <t>1030112</t>
  </si>
  <si>
    <t>海南省高等级公路车辆通行附加费收入</t>
  </si>
  <si>
    <t>1030129</t>
  </si>
  <si>
    <t>国家电影事业发展专项资金收入</t>
  </si>
  <si>
    <t>1030146</t>
  </si>
  <si>
    <t>国有土地收益基金收入</t>
  </si>
  <si>
    <t>1030147</t>
  </si>
  <si>
    <t>农业土地开发资金收入</t>
  </si>
  <si>
    <t>1030148</t>
  </si>
  <si>
    <t>国有土地使用权出让收入</t>
  </si>
  <si>
    <t>103014801</t>
  </si>
  <si>
    <t>土地出让价款收入</t>
  </si>
  <si>
    <t>103014802</t>
  </si>
  <si>
    <t>补缴的土地价款</t>
  </si>
  <si>
    <t>103014803</t>
  </si>
  <si>
    <t>划拨土地收入</t>
  </si>
  <si>
    <t>103014898</t>
  </si>
  <si>
    <t>缴纳新增建设用地土地有偿使用费</t>
  </si>
  <si>
    <t>103014899</t>
  </si>
  <si>
    <t>其他土地出让收入</t>
  </si>
  <si>
    <t>1030150</t>
  </si>
  <si>
    <t>大中型水库库区基金收入</t>
  </si>
  <si>
    <t>103015002</t>
  </si>
  <si>
    <t>地方大中型水库库区基金收入</t>
  </si>
  <si>
    <t>1030155</t>
  </si>
  <si>
    <t>彩票公益金收入</t>
  </si>
  <si>
    <t>103015501</t>
  </si>
  <si>
    <t>福利彩票公益金收入</t>
  </si>
  <si>
    <t>103015502</t>
  </si>
  <si>
    <t>体育彩票公益金收入</t>
  </si>
  <si>
    <t>1030156</t>
  </si>
  <si>
    <t>城市基础设施配套费收入</t>
  </si>
  <si>
    <t>1030157</t>
  </si>
  <si>
    <t>小型水库移民扶助基金收入</t>
  </si>
  <si>
    <t>1030158</t>
  </si>
  <si>
    <t>国家重大水利工程建设基金收入</t>
  </si>
  <si>
    <t>103015803</t>
  </si>
  <si>
    <t>地方重大水利工程建设资金</t>
  </si>
  <si>
    <t>1030159</t>
  </si>
  <si>
    <t>车辆通行费</t>
  </si>
  <si>
    <t>1030178</t>
  </si>
  <si>
    <t>污水处理费收入</t>
  </si>
  <si>
    <t>1030180</t>
  </si>
  <si>
    <t>彩票发行机构和彩票销售机构的业务费用</t>
  </si>
  <si>
    <t>103018003</t>
  </si>
  <si>
    <t>福利彩票销售机构的业务费用</t>
  </si>
  <si>
    <t>103018004</t>
  </si>
  <si>
    <t>体育彩票销售机构的业务费用</t>
  </si>
  <si>
    <t>103018005</t>
  </si>
  <si>
    <t>彩票兑奖周转金</t>
  </si>
  <si>
    <t>103018006</t>
  </si>
  <si>
    <t>彩票发行销售风险基金</t>
  </si>
  <si>
    <t>103018007</t>
  </si>
  <si>
    <t>彩票市场调控资金收入</t>
  </si>
  <si>
    <t>1030199</t>
  </si>
  <si>
    <t>其他政府性基金收入</t>
  </si>
  <si>
    <t>10310</t>
  </si>
  <si>
    <t>专项债务对应项目专项收入</t>
  </si>
  <si>
    <t>234</t>
  </si>
  <si>
    <t>抗疫特别国债安排的支出</t>
  </si>
  <si>
    <t>政府性基金转移支付</t>
  </si>
  <si>
    <t>1050402</t>
  </si>
  <si>
    <t>专项债务收入</t>
  </si>
  <si>
    <t>2300603</t>
  </si>
  <si>
    <t>政府性基金上解支出</t>
  </si>
  <si>
    <t>11004</t>
  </si>
  <si>
    <t>政府性基金转移支付收入</t>
  </si>
  <si>
    <t>2300802</t>
  </si>
  <si>
    <t>政府性基金预算调出资金</t>
  </si>
  <si>
    <t>11006</t>
  </si>
  <si>
    <t>2300902</t>
  </si>
  <si>
    <t>政府性基金年终结余</t>
  </si>
  <si>
    <t>23011</t>
  </si>
  <si>
    <t>1100802</t>
  </si>
  <si>
    <t>政府性基金预算上年结余收入</t>
  </si>
  <si>
    <t>1100902</t>
  </si>
  <si>
    <t>调入政府性基金预算资金</t>
  </si>
  <si>
    <t>110090299</t>
  </si>
  <si>
    <t>其他调入政府性基金预算资金</t>
  </si>
  <si>
    <t>11011</t>
  </si>
  <si>
    <t>23104</t>
  </si>
  <si>
    <t>地方政府专项债务还本支出</t>
  </si>
  <si>
    <t xml:space="preserve">上年预计执行数 </t>
  </si>
  <si>
    <t>20804</t>
  </si>
  <si>
    <t>一、补充全国社会保障基金</t>
  </si>
  <si>
    <t>二、解决历史遗留问题及改革成本支出</t>
  </si>
  <si>
    <t>22302</t>
  </si>
  <si>
    <t>三、国有企业资本金注入</t>
  </si>
  <si>
    <t>22303</t>
  </si>
  <si>
    <t>四、国有企业政策性补贴</t>
  </si>
  <si>
    <t>22399</t>
  </si>
  <si>
    <t>五、其他国有资本经营预算支出</t>
  </si>
  <si>
    <t>11005</t>
  </si>
  <si>
    <t>23005</t>
  </si>
  <si>
    <t>国有资本经营预算转移支付</t>
  </si>
  <si>
    <t>1100501</t>
  </si>
  <si>
    <t>2300501</t>
  </si>
  <si>
    <t>1100604</t>
  </si>
  <si>
    <t>2300604</t>
  </si>
  <si>
    <t>1100804</t>
  </si>
  <si>
    <t>2300803</t>
  </si>
  <si>
    <t>2300918</t>
  </si>
  <si>
    <t>注：1.国有资本经营预算转移支付收入_合计=国有资本经营预算转移支付收入_省本级+国有资本经营预算转移支付收入_计划单列市</t>
  </si>
  <si>
    <t>注：2.国有资本经营预算上解支出_合计=国有资本经营预算上解支出_省本级+国有资本经营预算上解支出_计划单列市</t>
  </si>
  <si>
    <t>注：3.国有资本经营预算上解收入_合计=0；国有资本经营预算转移支付支出_合计=0。已禁止录入。</t>
  </si>
  <si>
    <t>2023年
执行数</t>
  </si>
  <si>
    <t>2024年预算数</t>
  </si>
  <si>
    <t>金额小计</t>
  </si>
  <si>
    <t>省级</t>
  </si>
  <si>
    <t>地市级</t>
  </si>
  <si>
    <t>中央级</t>
  </si>
  <si>
    <t>其他国有资本经营预算支出</t>
  </si>
  <si>
    <t>2239999</t>
  </si>
  <si>
    <t>国有企业政策性补贴</t>
  </si>
  <si>
    <t>2230301</t>
  </si>
  <si>
    <t>其他国有企业资本金注入</t>
  </si>
  <si>
    <t>2230299</t>
  </si>
  <si>
    <t>金融企业资本性支出</t>
  </si>
  <si>
    <t>2230208</t>
  </si>
  <si>
    <t>保障国家经济安全支出</t>
  </si>
  <si>
    <t>2230206</t>
  </si>
  <si>
    <t>支持科技进步支出</t>
  </si>
  <si>
    <t>2230205</t>
  </si>
  <si>
    <t>生态环境保护支出</t>
  </si>
  <si>
    <t>2230204</t>
  </si>
  <si>
    <t>前瞻性战略性产业发展支出</t>
  </si>
  <si>
    <t>2230203</t>
  </si>
  <si>
    <t>公益性设施投资支出</t>
  </si>
  <si>
    <t>2230202</t>
  </si>
  <si>
    <t>国有经济结构调整支出</t>
  </si>
  <si>
    <t>2230201</t>
  </si>
  <si>
    <t>其他解决历史遗留问题及改革成本支出</t>
  </si>
  <si>
    <t>2230199</t>
  </si>
  <si>
    <t>金融企业改革性支出</t>
  </si>
  <si>
    <t>2230109</t>
  </si>
  <si>
    <t>离休干部医药费补助支出</t>
  </si>
  <si>
    <t>2230108</t>
  </si>
  <si>
    <t>国有企业改革成本支出</t>
  </si>
  <si>
    <t>2230107</t>
  </si>
  <si>
    <t>国有企业棚户区改造支出</t>
  </si>
  <si>
    <t>2230106</t>
  </si>
  <si>
    <t>国有企业办公共服务机构移交补助支出</t>
  </si>
  <si>
    <t>2230104</t>
  </si>
  <si>
    <t>国有企业办职教幼教补助支出</t>
  </si>
  <si>
    <t>2230103</t>
  </si>
  <si>
    <t>“三供一业”移交补助支出</t>
  </si>
  <si>
    <t>2230102</t>
  </si>
  <si>
    <t>厂办大集体改革支出</t>
  </si>
  <si>
    <t>2230101</t>
  </si>
  <si>
    <t>用其他财政资金补充基金</t>
  </si>
  <si>
    <t>2080499</t>
  </si>
  <si>
    <t>国有资本经营预算补充社保基金支出</t>
  </si>
  <si>
    <t>2080451</t>
  </si>
  <si>
    <t>2023年执行数</t>
  </si>
  <si>
    <t>支出功能科目</t>
  </si>
  <si>
    <t>501 机关工资福利支出</t>
  </si>
  <si>
    <t>502 机关商品和服务支出</t>
  </si>
  <si>
    <t>503 机关资本性支出</t>
  </si>
  <si>
    <t>505 对事业单位经常性补助</t>
  </si>
  <si>
    <t>506 对事业单位资本性补助</t>
  </si>
  <si>
    <t>509 对个人和家庭的补助</t>
  </si>
  <si>
    <t>50101 工资奖金津补贴</t>
  </si>
  <si>
    <t>50102 社会保障缴费</t>
  </si>
  <si>
    <t>50103 住房公积金</t>
  </si>
  <si>
    <t>50199 其他工资福利支出</t>
  </si>
  <si>
    <t>50201 办公经费</t>
  </si>
  <si>
    <t>50204 专用材料购置费</t>
  </si>
  <si>
    <t>50205 委托业务费</t>
  </si>
  <si>
    <t>50208 公务用车运行维护费</t>
  </si>
  <si>
    <t>50209 维修（护）费</t>
  </si>
  <si>
    <t>50299 其他商品和服务支出</t>
  </si>
  <si>
    <t>50306 设备购置</t>
  </si>
  <si>
    <t>50501 工资福利支出</t>
  </si>
  <si>
    <t>50502 商品和服务支出</t>
  </si>
  <si>
    <t>50601 资本性支出</t>
  </si>
  <si>
    <t>50901 社会福利和救助</t>
  </si>
  <si>
    <t>50905 离退休费</t>
  </si>
  <si>
    <t>50999 其他对个人和家庭的补助</t>
  </si>
  <si>
    <t>201 一般公共服务支出</t>
  </si>
  <si>
    <t xml:space="preserve">  20101 人大事务</t>
  </si>
  <si>
    <t xml:space="preserve">    2010101 行政运行</t>
  </si>
  <si>
    <t xml:space="preserve">  20102 政协事务</t>
  </si>
  <si>
    <t xml:space="preserve">    2010201 行政运行</t>
  </si>
  <si>
    <t xml:space="preserve">    2010301 行政运行</t>
  </si>
  <si>
    <t xml:space="preserve">    2010303 机关服务</t>
  </si>
  <si>
    <t xml:space="preserve">    2010350 事业运行</t>
  </si>
  <si>
    <t xml:space="preserve">  20104 发展与改革事务</t>
  </si>
  <si>
    <t xml:space="preserve">    2010401 行政运行</t>
  </si>
  <si>
    <t xml:space="preserve">    2010450 事业运行</t>
  </si>
  <si>
    <t xml:space="preserve">  20105 统计信息事务</t>
  </si>
  <si>
    <t xml:space="preserve">    2010501 行政运行</t>
  </si>
  <si>
    <t xml:space="preserve">    2010550 事业运行</t>
  </si>
  <si>
    <t xml:space="preserve">  20106 财政事务</t>
  </si>
  <si>
    <t xml:space="preserve">    2010601 行政运行</t>
  </si>
  <si>
    <t xml:space="preserve">    2010650 事业运行</t>
  </si>
  <si>
    <t xml:space="preserve">  20108 审计事务</t>
  </si>
  <si>
    <t xml:space="preserve">    2010801 行政运行</t>
  </si>
  <si>
    <t xml:space="preserve">    2010850 事业运行</t>
  </si>
  <si>
    <t xml:space="preserve">  20111 纪检监察事务</t>
  </si>
  <si>
    <t xml:space="preserve">    2011101 行政运行</t>
  </si>
  <si>
    <t xml:space="preserve">    2011150 事业运行</t>
  </si>
  <si>
    <t xml:space="preserve">  20126 档案事务</t>
  </si>
  <si>
    <t xml:space="preserve">    2012604 档案馆</t>
  </si>
  <si>
    <t xml:space="preserve">  20128 民主党派及工商联事务</t>
  </si>
  <si>
    <t xml:space="preserve">    2012801 行政运行</t>
  </si>
  <si>
    <t xml:space="preserve">  20129 群众团体事务</t>
  </si>
  <si>
    <t xml:space="preserve">    2012901 行政运行</t>
  </si>
  <si>
    <t xml:space="preserve">    2012950 事业运行</t>
  </si>
  <si>
    <t xml:space="preserve">    2013101 行政运行</t>
  </si>
  <si>
    <t xml:space="preserve">    2013150 事业运行</t>
  </si>
  <si>
    <t xml:space="preserve">  20132 组织事务</t>
  </si>
  <si>
    <t xml:space="preserve">    2013201 行政运行</t>
  </si>
  <si>
    <t xml:space="preserve">    2013250 事业运行</t>
  </si>
  <si>
    <t xml:space="preserve">  20133 宣传事务</t>
  </si>
  <si>
    <t xml:space="preserve">    2013301 行政运行</t>
  </si>
  <si>
    <t xml:space="preserve">  20134 统战事务</t>
  </si>
  <si>
    <t xml:space="preserve">    2013401 行政运行</t>
  </si>
  <si>
    <t xml:space="preserve">    2013450 事业运行</t>
  </si>
  <si>
    <t xml:space="preserve">  20136 其他共产党事务支出</t>
  </si>
  <si>
    <t xml:space="preserve">    2013601 行政运行</t>
  </si>
  <si>
    <t xml:space="preserve">    2013650 事业运行</t>
  </si>
  <si>
    <t xml:space="preserve">  20137 网信事务</t>
  </si>
  <si>
    <t xml:space="preserve">    2013704 信息安全事务</t>
  </si>
  <si>
    <t xml:space="preserve">  20138 市场监督管理事务</t>
  </si>
  <si>
    <t xml:space="preserve">    2013801 行政运行</t>
  </si>
  <si>
    <t xml:space="preserve">    2013850 事业运行</t>
  </si>
  <si>
    <t xml:space="preserve">  20140 信访事务</t>
  </si>
  <si>
    <t xml:space="preserve">    2014001 行政运行</t>
  </si>
  <si>
    <t xml:space="preserve">    2014099 其他信访事务支出</t>
  </si>
  <si>
    <t xml:space="preserve">  20199 其他一般公共服务支出</t>
  </si>
  <si>
    <t xml:space="preserve">    2019999 其他一般公共服务支出</t>
  </si>
  <si>
    <t>204 公共安全支出</t>
  </si>
  <si>
    <t xml:space="preserve">  20406 司法</t>
  </si>
  <si>
    <t xml:space="preserve">    2040601 行政运行</t>
  </si>
  <si>
    <t xml:space="preserve">    2040650 事业运行</t>
  </si>
  <si>
    <t>205 教育支出</t>
  </si>
  <si>
    <t xml:space="preserve">  20501 教育管理事务</t>
  </si>
  <si>
    <t xml:space="preserve">    2050101 行政运行</t>
  </si>
  <si>
    <t xml:space="preserve">  20502 普通教育</t>
  </si>
  <si>
    <t xml:space="preserve">    2050201 学前教育</t>
  </si>
  <si>
    <t xml:space="preserve">    2050202 小学教育</t>
  </si>
  <si>
    <t xml:space="preserve">  20507 特殊教育</t>
  </si>
  <si>
    <t xml:space="preserve">    2050701 特殊学校教育</t>
  </si>
  <si>
    <t xml:space="preserve">  20508 进修及培训</t>
  </si>
  <si>
    <t xml:space="preserve">    2050801 教师进修</t>
  </si>
  <si>
    <t xml:space="preserve">    2050802 干部教育</t>
  </si>
  <si>
    <t>206 科学技术支出</t>
  </si>
  <si>
    <t xml:space="preserve">  20601 科学技术管理事务</t>
  </si>
  <si>
    <t xml:space="preserve">    2060101 行政运行</t>
  </si>
  <si>
    <t>207 文化旅游体育与传媒支出</t>
  </si>
  <si>
    <t xml:space="preserve">  20701 文化和旅游</t>
  </si>
  <si>
    <t xml:space="preserve">    2070101 行政运行</t>
  </si>
  <si>
    <t xml:space="preserve">    2070109 群众文化</t>
  </si>
  <si>
    <t>208 社会保障和就业支出</t>
  </si>
  <si>
    <t xml:space="preserve">  20801 人力资源和社会保障管理事务</t>
  </si>
  <si>
    <t xml:space="preserve">    2080101 行政运行</t>
  </si>
  <si>
    <t xml:space="preserve">    2080150 事业运行</t>
  </si>
  <si>
    <t xml:space="preserve">  20802 民政管理事务</t>
  </si>
  <si>
    <t xml:space="preserve">    2080201 行政运行</t>
  </si>
  <si>
    <t xml:space="preserve">    2080299 其他民政管理事务支出</t>
  </si>
  <si>
    <t xml:space="preserve">  20805 行政事业单位养老支出</t>
  </si>
  <si>
    <t xml:space="preserve">    2080501 行政单位离退休</t>
  </si>
  <si>
    <t xml:space="preserve">    2080502 事业单位离退休</t>
  </si>
  <si>
    <t xml:space="preserve">    2080505 机关事业单位基本养老保险缴费支出</t>
  </si>
  <si>
    <t xml:space="preserve">    2080506 机关事业单位职业年金缴费支出</t>
  </si>
  <si>
    <t xml:space="preserve">  20808 抚恤</t>
  </si>
  <si>
    <t xml:space="preserve">    2080801 死亡抚恤</t>
  </si>
  <si>
    <t xml:space="preserve">    2080802 伤残抚恤</t>
  </si>
  <si>
    <t xml:space="preserve">  20811 残疾人事业</t>
  </si>
  <si>
    <t xml:space="preserve">    2081101 行政运行</t>
  </si>
  <si>
    <t xml:space="preserve">    2081199 其他残疾人事业支出</t>
  </si>
  <si>
    <t xml:space="preserve">  20816 红十字事业</t>
  </si>
  <si>
    <t xml:space="preserve">    2081601 行政运行</t>
  </si>
  <si>
    <t xml:space="preserve">  20828 退役军人管理事务</t>
  </si>
  <si>
    <t xml:space="preserve">    2082801 行政运行</t>
  </si>
  <si>
    <t xml:space="preserve">    2082850 事业运行</t>
  </si>
  <si>
    <t>210 卫生健康支出</t>
  </si>
  <si>
    <t xml:space="preserve">  21001 卫生健康管理事务</t>
  </si>
  <si>
    <t xml:space="preserve">    2100101 行政运行</t>
  </si>
  <si>
    <t xml:space="preserve">  21004 公共卫生</t>
  </si>
  <si>
    <t xml:space="preserve">    2100401 疾病预防控制机构</t>
  </si>
  <si>
    <t xml:space="preserve">  21011 行政事业单位医疗</t>
  </si>
  <si>
    <t xml:space="preserve">    2101101 行政单位医疗</t>
  </si>
  <si>
    <t xml:space="preserve">    2101102 事业单位医疗</t>
  </si>
  <si>
    <t>212 城乡社区支出</t>
  </si>
  <si>
    <t xml:space="preserve">  21201 城乡社区管理事务</t>
  </si>
  <si>
    <t xml:space="preserve">    2120101 行政运行</t>
  </si>
  <si>
    <t xml:space="preserve">    2120104 城管执法</t>
  </si>
  <si>
    <t xml:space="preserve">  21203 城乡社区公共设施</t>
  </si>
  <si>
    <t xml:space="preserve">    2120399 其他城乡社区公共设施支出</t>
  </si>
  <si>
    <t>213 农林水支出</t>
  </si>
  <si>
    <t xml:space="preserve">  21301 农业农村</t>
  </si>
  <si>
    <t xml:space="preserve">    2130101 行政运行</t>
  </si>
  <si>
    <t xml:space="preserve">    2130104 事业运行</t>
  </si>
  <si>
    <t xml:space="preserve">  21302 林业和草原</t>
  </si>
  <si>
    <t xml:space="preserve">    2130204 事业机构</t>
  </si>
  <si>
    <t xml:space="preserve">  21303 水利</t>
  </si>
  <si>
    <t>215 资源勘探工业信息等支出</t>
  </si>
  <si>
    <t xml:space="preserve">    2150501 行政运行</t>
  </si>
  <si>
    <t xml:space="preserve">    2150550 事业运行</t>
  </si>
  <si>
    <t>216 商业服务业等支出</t>
  </si>
  <si>
    <t xml:space="preserve">  21602 商业流通事务</t>
  </si>
  <si>
    <t xml:space="preserve">    2160201 行政运行</t>
  </si>
  <si>
    <t xml:space="preserve">    2160250 事业运行</t>
  </si>
  <si>
    <t>221 住房保障支出</t>
  </si>
  <si>
    <t xml:space="preserve">  22102 住房改革支出</t>
  </si>
  <si>
    <t xml:space="preserve">    2210201 住房公积金</t>
  </si>
  <si>
    <t>224 灾害防治及应急管理支出</t>
  </si>
  <si>
    <t xml:space="preserve">  22401 应急管理事务</t>
  </si>
  <si>
    <t xml:space="preserve">    2240101 行政运行</t>
  </si>
  <si>
    <t xml:space="preserve">    2240106 安全监管</t>
  </si>
  <si>
    <t xml:space="preserve">    2240150 事业运行</t>
  </si>
  <si>
    <t>表七：溪湖区政府一般债券限额和余额情况表 ……………………………………</t>
    <phoneticPr fontId="9" type="noConversion"/>
  </si>
  <si>
    <t>表一：2025年一般公共预算收入表 …………………………………………………</t>
    <phoneticPr fontId="9" type="noConversion"/>
  </si>
  <si>
    <t>表二：2025年一般公共预算支出表 …………………………………………………</t>
    <phoneticPr fontId="9" type="noConversion"/>
  </si>
  <si>
    <t>表三：2025年一般公共预算支出表 （本级）………………………………………</t>
    <phoneticPr fontId="9" type="noConversion"/>
  </si>
  <si>
    <t>2025年预算公开目录</t>
  </si>
  <si>
    <t>表四：2025年一般公共预算收支平衡表 ……………………………………………</t>
  </si>
  <si>
    <t>表五：2025年一般公共预算支出经济分类表（基本） ……………………………</t>
  </si>
  <si>
    <t>表六：2025年一般公共预算支出“三公”经费预算表 ……………………………</t>
  </si>
  <si>
    <t>表八：2025年政府性基金预算收支表 ………………………………………………</t>
  </si>
  <si>
    <t>2023年</t>
    <phoneticPr fontId="9" type="noConversion"/>
  </si>
  <si>
    <t>2024年</t>
    <phoneticPr fontId="9" type="noConversion"/>
  </si>
  <si>
    <t>表一</t>
  </si>
  <si>
    <t>2025年一般公共预算收入表</t>
  </si>
  <si>
    <t>表二</t>
  </si>
  <si>
    <t>2025年一般公共预算支出表</t>
  </si>
  <si>
    <t>预算数（不含上级专项性质转移支付）金额</t>
  </si>
  <si>
    <t>表三</t>
  </si>
  <si>
    <t>2025年一般公共预算收支平衡表</t>
  </si>
  <si>
    <r>
      <t>2025</t>
    </r>
    <r>
      <rPr>
        <sz val="18"/>
        <color theme="1"/>
        <rFont val="宋体"/>
        <family val="3"/>
        <charset val="134"/>
      </rPr>
      <t>年一般公共预算支出</t>
    </r>
    <r>
      <rPr>
        <sz val="18"/>
        <color theme="1"/>
        <rFont val="Times New Roman"/>
        <family val="1"/>
      </rPr>
      <t>“</t>
    </r>
    <r>
      <rPr>
        <sz val="18"/>
        <color theme="1"/>
        <rFont val="宋体"/>
        <family val="3"/>
        <charset val="134"/>
      </rPr>
      <t>三公</t>
    </r>
    <r>
      <rPr>
        <sz val="18"/>
        <color theme="1"/>
        <rFont val="Times New Roman"/>
        <family val="1"/>
      </rPr>
      <t>”</t>
    </r>
    <r>
      <rPr>
        <sz val="18"/>
        <color theme="1"/>
        <rFont val="宋体"/>
        <family val="3"/>
        <charset val="134"/>
      </rPr>
      <t>经费预算表</t>
    </r>
    <phoneticPr fontId="9" type="noConversion"/>
  </si>
  <si>
    <t>表四</t>
  </si>
  <si>
    <t>2025年政府性基金预算收支表</t>
  </si>
  <si>
    <t>超长期特别国债财务基金收入</t>
  </si>
  <si>
    <t>2300605</t>
  </si>
  <si>
    <t>抗疫特别国债还本上街支出</t>
  </si>
  <si>
    <t>2300606</t>
  </si>
  <si>
    <t>超长期特别国债还本上解支出</t>
  </si>
  <si>
    <t>110090202</t>
  </si>
  <si>
    <t>从一般公共预算调入用于补充超长期特别国债偿债备付金的资金</t>
  </si>
  <si>
    <t>110090203</t>
  </si>
  <si>
    <t>从国有资本经营预算调入用于补充超长期特别国债偿债备付金的资金</t>
  </si>
  <si>
    <t>110090204</t>
  </si>
  <si>
    <t>从一般公共预算调入用于偿还超长期特别国债本金的资金</t>
  </si>
  <si>
    <t>23022</t>
  </si>
  <si>
    <t>偿债备付金</t>
  </si>
  <si>
    <t>110090205</t>
  </si>
  <si>
    <t>从国有资本经营预算调入用于偿还超长期特别国债本金的资金</t>
  </si>
  <si>
    <t>2302201</t>
  </si>
  <si>
    <t>安排超长期特别国债偿债备付金</t>
  </si>
  <si>
    <t>11022</t>
  </si>
  <si>
    <t>动用偿债备付金</t>
  </si>
  <si>
    <t>1102201</t>
  </si>
  <si>
    <t>动用超长期特别国债偿债备付金</t>
  </si>
  <si>
    <t xml:space="preserve">表五 </t>
  </si>
  <si>
    <t>2025年国有资本经营预算收支表</t>
  </si>
  <si>
    <r>
      <t>2025</t>
    </r>
    <r>
      <rPr>
        <sz val="18"/>
        <color theme="1"/>
        <rFont val="宋体"/>
        <family val="3"/>
        <charset val="134"/>
      </rPr>
      <t>年国有资本经营预算收入表</t>
    </r>
    <phoneticPr fontId="91" type="noConversion"/>
  </si>
  <si>
    <t>2025年社会保险基金预算收入</t>
  </si>
  <si>
    <t>2025年预算数</t>
  </si>
  <si>
    <t>2025年预算数比2024年预算数</t>
    <phoneticPr fontId="9" type="noConversion"/>
  </si>
  <si>
    <t>2025年社会保险基金预算支出</t>
    <phoneticPr fontId="9" type="noConversion"/>
  </si>
  <si>
    <t>2025年预算数</t>
    <phoneticPr fontId="9" type="noConversion"/>
  </si>
  <si>
    <t>2025年预算数比2024年预算数</t>
    <phoneticPr fontId="9" type="noConversion"/>
  </si>
  <si>
    <t>2024年预算数</t>
    <phoneticPr fontId="9" type="noConversion"/>
  </si>
  <si>
    <r>
      <t>2025</t>
    </r>
    <r>
      <rPr>
        <sz val="18"/>
        <color rgb="FF000000"/>
        <rFont val="宋体"/>
        <family val="3"/>
        <charset val="134"/>
      </rPr>
      <t>年国有资本经营预算支出表</t>
    </r>
    <phoneticPr fontId="91" type="noConversion"/>
  </si>
  <si>
    <t>表九：溪湖区政府专项债券限额和余额情况表 ……………………………………</t>
    <phoneticPr fontId="9" type="noConversion"/>
  </si>
  <si>
    <t>表十：2025年国有资本经营预算收支表 …………………………………………</t>
    <phoneticPr fontId="9" type="noConversion"/>
  </si>
  <si>
    <t>表十一：2025年国有资本经营预算收入表 …………………………………………</t>
    <phoneticPr fontId="9" type="noConversion"/>
  </si>
  <si>
    <t>表十二：2025年国有资本经营预算支出表 …………………………………………</t>
    <phoneticPr fontId="9" type="noConversion"/>
  </si>
  <si>
    <t>表十三：2025年社会保险基金预算收入 ……………………………………………</t>
    <phoneticPr fontId="9" type="noConversion"/>
  </si>
  <si>
    <t>表十四：2025年社会保险基金预算支出 ……………………………………………</t>
    <phoneticPr fontId="9" type="noConversion"/>
  </si>
  <si>
    <t>2025年一般公共预算支出表（基本）</t>
    <phoneticPr fontId="91" type="noConversion"/>
  </si>
  <si>
    <t xml:space="preserve">  20103 政府办公厅（室）及相关机构事务</t>
  </si>
  <si>
    <t xml:space="preserve">    2012906 工会事务</t>
  </si>
  <si>
    <t xml:space="preserve">  20131 党委办公厅（室）及相关机构事务</t>
  </si>
  <si>
    <t xml:space="preserve">    2013350 事业运行</t>
  </si>
  <si>
    <t xml:space="preserve">  20139 社会工作事务</t>
  </si>
  <si>
    <t xml:space="preserve">    2013901 行政运行</t>
  </si>
  <si>
    <t xml:space="preserve">    2014004 信访业务</t>
  </si>
  <si>
    <t xml:space="preserve">  20141 数据事务</t>
  </si>
  <si>
    <t xml:space="preserve">    2014101 行政运行</t>
  </si>
  <si>
    <t xml:space="preserve">    2014150 事业运行</t>
  </si>
  <si>
    <t xml:space="preserve">    2100403 妇幼保健机构</t>
  </si>
  <si>
    <t xml:space="preserve">    2130201 行政运行</t>
  </si>
  <si>
    <t xml:space="preserve">    2130301 行政运行</t>
  </si>
  <si>
    <t xml:space="preserve">  21505 工业和信息产业</t>
  </si>
</sst>
</file>

<file path=xl/styles.xml><?xml version="1.0" encoding="utf-8"?>
<styleSheet xmlns="http://schemas.openxmlformats.org/spreadsheetml/2006/main" xmlns:mc="http://schemas.openxmlformats.org/markup-compatibility/2006" xmlns:x14ac="http://schemas.microsoft.com/office/spreadsheetml/2009/9/ac" mc:Ignorable="x14ac">
  <numFmts count="32">
    <numFmt numFmtId="41" formatCode="_ * #,##0_ ;_ * \-#,##0_ ;_ * &quot;-&quot;_ ;_ @_ "/>
    <numFmt numFmtId="43" formatCode="_ * #,##0.00_ ;_ * \-#,##0.00_ ;_ * &quot;-&quot;??_ ;_ @_ "/>
    <numFmt numFmtId="176" formatCode="_(&quot;$&quot;* #,##0_);_(&quot;$&quot;* \(#,##0\);_(&quot;$&quot;* &quot;-&quot;_);_(@_)"/>
    <numFmt numFmtId="177" formatCode="_(* #,##0.00_);_(* \(#,##0.00\);_(* &quot;-&quot;??_);_(@_)"/>
    <numFmt numFmtId="178" formatCode="_(&quot;$&quot;* #,##0.00_);_(&quot;$&quot;* \(#,##0.00\);_(&quot;$&quot;* &quot;-&quot;??_);_(@_)"/>
    <numFmt numFmtId="179" formatCode="0_ "/>
    <numFmt numFmtId="180" formatCode="0.0_ "/>
    <numFmt numFmtId="181" formatCode="_ * #,##0_ ;_ * \-#,##0_ ;_ * &quot;-&quot;??_ ;_ @_ "/>
    <numFmt numFmtId="182" formatCode="_-* #,##0&quot;¥&quot;_-;\-* #,##0&quot;¥&quot;_-;_-* &quot;-&quot;&quot;¥&quot;_-;_-@_-"/>
    <numFmt numFmtId="183" formatCode="_-* #,##0.00_-;\-* #,##0.00_-;_-* &quot;-&quot;??_-;_-@_-"/>
    <numFmt numFmtId="184" formatCode="_-&quot;$&quot;* #,##0_-;\-&quot;$&quot;* #,##0_-;_-&quot;$&quot;* &quot;-&quot;_-;_-@_-"/>
    <numFmt numFmtId="185" formatCode="_-&quot;$&quot;\ * #,##0.00_-;_-&quot;$&quot;\ * #,##0.00\-;_-&quot;$&quot;\ * &quot;-&quot;??_-;_-@_-"/>
    <numFmt numFmtId="186" formatCode="#,##0.00&quot;¥&quot;;\-#,##0.00&quot;¥&quot;"/>
    <numFmt numFmtId="187" formatCode="#,##0.00&quot;¥&quot;;[Red]\-#,##0.00&quot;¥&quot;"/>
    <numFmt numFmtId="188" formatCode="#,##0.0_);\(#,##0.0\)"/>
    <numFmt numFmtId="189" formatCode="_-&quot;$&quot;\ * #,##0_-;_-&quot;$&quot;\ * #,##0\-;_-&quot;$&quot;\ * &quot;-&quot;_-;_-@_-"/>
    <numFmt numFmtId="190" formatCode="&quot;$&quot;#,##0_);[Red]\(&quot;$&quot;#,##0\)"/>
    <numFmt numFmtId="191" formatCode="&quot;$&quot;#,##0.00_);[Red]\(&quot;$&quot;#,##0.00\)"/>
    <numFmt numFmtId="192" formatCode="&quot;$&quot;\ #,##0.00_-;[Red]&quot;$&quot;\ #,##0.00\-"/>
    <numFmt numFmtId="193" formatCode="_-* #,##0_$_-;\-* #,##0_$_-;_-* &quot;-&quot;_$_-;_-@_-"/>
    <numFmt numFmtId="194" formatCode="_-* #,##0.00_$_-;\-* #,##0.00_$_-;_-* &quot;-&quot;??_$_-;_-@_-"/>
    <numFmt numFmtId="195" formatCode="_-* #,##0&quot;$&quot;_-;\-* #,##0&quot;$&quot;_-;_-* &quot;-&quot;&quot;$&quot;_-;_-@_-"/>
    <numFmt numFmtId="196" formatCode="_-* #,##0.00&quot;$&quot;_-;\-* #,##0.00&quot;$&quot;_-;_-* &quot;-&quot;??&quot;$&quot;_-;_-@_-"/>
    <numFmt numFmtId="197" formatCode="yy\.mm\.dd"/>
    <numFmt numFmtId="198" formatCode="0.0"/>
    <numFmt numFmtId="199" formatCode="0.0%"/>
    <numFmt numFmtId="200" formatCode="#,##0_ "/>
    <numFmt numFmtId="201" formatCode="#,##0.0_ "/>
    <numFmt numFmtId="202" formatCode="0.0%_ ;[Red]\-0.0%\ ;"/>
    <numFmt numFmtId="203" formatCode="0_ ;[Red]\-0\ ;"/>
    <numFmt numFmtId="204" formatCode="0.00_ "/>
    <numFmt numFmtId="205" formatCode="\ @"/>
  </numFmts>
  <fonts count="107">
    <font>
      <sz val="12"/>
      <color rgb="FF000000"/>
      <name val="宋体"/>
    </font>
    <font>
      <sz val="11"/>
      <color theme="1"/>
      <name val="宋体"/>
      <family val="3"/>
      <charset val="134"/>
      <scheme val="minor"/>
    </font>
    <font>
      <sz val="11"/>
      <color rgb="FF000000"/>
      <name val="Calibri"/>
      <family val="2"/>
    </font>
    <font>
      <sz val="12"/>
      <name val="宋体"/>
      <family val="3"/>
      <charset val="134"/>
    </font>
    <font>
      <sz val="12"/>
      <color rgb="FF000000"/>
      <name val="黑体"/>
      <family val="3"/>
      <charset val="134"/>
    </font>
    <font>
      <sz val="11"/>
      <color rgb="FF000000"/>
      <name val="宋体"/>
      <family val="3"/>
      <charset val="134"/>
      <scheme val="minor"/>
    </font>
    <font>
      <sz val="12"/>
      <name val="黑体"/>
      <family val="3"/>
      <charset val="134"/>
    </font>
    <font>
      <sz val="11"/>
      <name val="宋体"/>
      <family val="3"/>
      <charset val="134"/>
    </font>
    <font>
      <sz val="12"/>
      <color rgb="FF000000"/>
      <name val="宋体"/>
      <family val="3"/>
      <charset val="134"/>
    </font>
    <font>
      <sz val="9"/>
      <name val="宋体"/>
      <family val="3"/>
      <charset val="134"/>
    </font>
    <font>
      <sz val="20"/>
      <name val="黑体"/>
      <family val="3"/>
      <charset val="134"/>
    </font>
    <font>
      <sz val="12"/>
      <name val="Times New Roman"/>
      <family val="1"/>
    </font>
    <font>
      <sz val="11"/>
      <name val="Times New Roman"/>
      <family val="1"/>
    </font>
    <font>
      <sz val="11"/>
      <name val="宋体"/>
      <family val="3"/>
      <charset val="134"/>
    </font>
    <font>
      <sz val="12"/>
      <name val="宋体"/>
      <family val="3"/>
      <charset val="134"/>
    </font>
    <font>
      <sz val="10"/>
      <name val="宋体"/>
      <family val="3"/>
      <charset val="134"/>
    </font>
    <font>
      <sz val="10"/>
      <name val="Arial"/>
      <family val="2"/>
    </font>
    <font>
      <sz val="10"/>
      <name val="Geneva"/>
      <family val="2"/>
    </font>
    <font>
      <sz val="10"/>
      <name val="Helv"/>
      <family val="2"/>
    </font>
    <font>
      <sz val="12"/>
      <color indexed="9"/>
      <name val="宋体"/>
      <family val="3"/>
      <charset val="134"/>
    </font>
    <font>
      <sz val="12"/>
      <color indexed="8"/>
      <name val="宋体"/>
      <family val="3"/>
      <charset val="134"/>
    </font>
    <font>
      <sz val="8"/>
      <name val="Times New Roman"/>
      <family val="1"/>
    </font>
    <font>
      <b/>
      <sz val="10"/>
      <name val="MS Sans Serif"/>
      <family val="2"/>
    </font>
    <font>
      <sz val="12"/>
      <name val="Arial"/>
      <family val="2"/>
    </font>
    <font>
      <sz val="8"/>
      <name val="Arial"/>
      <family val="2"/>
    </font>
    <font>
      <b/>
      <sz val="12"/>
      <name val="Arial"/>
      <family val="2"/>
    </font>
    <font>
      <b/>
      <sz val="18"/>
      <name val="Arial"/>
      <family val="2"/>
    </font>
    <font>
      <sz val="12"/>
      <name val="Helv"/>
      <family val="2"/>
    </font>
    <font>
      <sz val="12"/>
      <color indexed="9"/>
      <name val="Helv"/>
      <family val="2"/>
    </font>
    <font>
      <sz val="10"/>
      <name val="Times New Roman"/>
      <family val="1"/>
    </font>
    <font>
      <sz val="7"/>
      <name val="Small Fonts"/>
      <family val="2"/>
    </font>
    <font>
      <b/>
      <i/>
      <sz val="16"/>
      <name val="Helv"/>
      <family val="2"/>
    </font>
    <font>
      <sz val="12"/>
      <color indexed="8"/>
      <name val="华文仿宋"/>
      <family val="3"/>
      <charset val="134"/>
    </font>
    <font>
      <sz val="10"/>
      <color indexed="8"/>
      <name val="宋体"/>
      <family val="3"/>
      <charset val="134"/>
    </font>
    <font>
      <b/>
      <sz val="9"/>
      <color indexed="9"/>
      <name val="宋体"/>
      <family val="3"/>
      <charset val="134"/>
    </font>
    <font>
      <sz val="11"/>
      <color indexed="8"/>
      <name val="宋体"/>
      <family val="3"/>
      <charset val="134"/>
    </font>
    <font>
      <sz val="9"/>
      <color indexed="8"/>
      <name val="宋体"/>
      <family val="3"/>
      <charset val="134"/>
    </font>
    <font>
      <b/>
      <sz val="14"/>
      <color indexed="8"/>
      <name val="宋体"/>
      <family val="3"/>
      <charset val="134"/>
    </font>
    <font>
      <b/>
      <sz val="10"/>
      <name val="Tms Rmn"/>
      <family val="1"/>
    </font>
    <font>
      <sz val="10"/>
      <color indexed="8"/>
      <name val="MS Sans Serif"/>
      <family val="2"/>
    </font>
    <font>
      <b/>
      <sz val="14"/>
      <name val="楷体"/>
      <family val="3"/>
      <charset val="134"/>
    </font>
    <font>
      <sz val="10"/>
      <name val="楷体"/>
      <family val="3"/>
      <charset val="134"/>
    </font>
    <font>
      <sz val="11"/>
      <color indexed="20"/>
      <name val="宋体"/>
      <family val="3"/>
      <charset val="134"/>
    </font>
    <font>
      <sz val="12"/>
      <color indexed="20"/>
      <name val="宋体"/>
      <family val="3"/>
      <charset val="134"/>
    </font>
    <font>
      <sz val="10.5"/>
      <color indexed="20"/>
      <name val="宋体"/>
      <family val="3"/>
      <charset val="134"/>
    </font>
    <font>
      <sz val="12"/>
      <color indexed="16"/>
      <name val="宋体"/>
      <family val="3"/>
      <charset val="134"/>
    </font>
    <font>
      <sz val="11"/>
      <color indexed="20"/>
      <name val="Tahoma"/>
      <family val="2"/>
      <charset val="134"/>
    </font>
    <font>
      <sz val="12"/>
      <color indexed="20"/>
      <name val="楷体_GB2312"/>
      <family val="3"/>
      <charset val="134"/>
    </font>
    <font>
      <u/>
      <sz val="12"/>
      <color indexed="12"/>
      <name val="宋体"/>
      <family val="3"/>
      <charset val="134"/>
    </font>
    <font>
      <b/>
      <sz val="9"/>
      <name val="Arial"/>
      <family val="2"/>
    </font>
    <font>
      <sz val="11"/>
      <color indexed="17"/>
      <name val="宋体"/>
      <family val="3"/>
      <charset val="134"/>
    </font>
    <font>
      <sz val="12"/>
      <color indexed="17"/>
      <name val="宋体"/>
      <family val="3"/>
      <charset val="134"/>
    </font>
    <font>
      <sz val="10.5"/>
      <color indexed="17"/>
      <name val="宋体"/>
      <family val="3"/>
      <charset val="134"/>
    </font>
    <font>
      <sz val="11"/>
      <color indexed="17"/>
      <name val="Tahoma"/>
      <family val="2"/>
      <charset val="134"/>
    </font>
    <font>
      <sz val="12"/>
      <color indexed="17"/>
      <name val="楷体_GB2312"/>
      <family val="3"/>
      <charset val="134"/>
    </font>
    <font>
      <u/>
      <sz val="12"/>
      <color indexed="36"/>
      <name val="宋体"/>
      <family val="3"/>
      <charset val="134"/>
    </font>
    <font>
      <sz val="12"/>
      <name val="官帕眉"/>
      <charset val="134"/>
    </font>
    <font>
      <b/>
      <sz val="12"/>
      <color indexed="8"/>
      <name val="宋体"/>
      <family val="3"/>
      <charset val="134"/>
    </font>
    <font>
      <sz val="12"/>
      <name val="Courier"/>
      <family val="3"/>
    </font>
    <font>
      <sz val="10"/>
      <name val="MS Sans Serif"/>
      <family val="2"/>
    </font>
    <font>
      <sz val="12"/>
      <name val="바탕체"/>
      <family val="3"/>
      <charset val="134"/>
    </font>
    <font>
      <sz val="11"/>
      <color rgb="FF000000"/>
      <name val="宋体"/>
      <family val="2"/>
      <scheme val="minor"/>
    </font>
    <font>
      <sz val="11"/>
      <name val="Geneva"/>
      <family val="2"/>
    </font>
    <font>
      <sz val="11"/>
      <color indexed="8"/>
      <name val="黑体"/>
      <family val="3"/>
      <charset val="134"/>
    </font>
    <font>
      <sz val="11"/>
      <name val="宋体"/>
      <family val="3"/>
      <charset val="134"/>
      <scheme val="major"/>
    </font>
    <font>
      <b/>
      <sz val="12"/>
      <name val="黑体"/>
      <family val="3"/>
      <charset val="134"/>
    </font>
    <font>
      <sz val="22"/>
      <name val="黑体"/>
      <family val="3"/>
      <charset val="134"/>
    </font>
    <font>
      <sz val="16"/>
      <name val="黑体"/>
      <family val="3"/>
      <charset val="134"/>
    </font>
    <font>
      <sz val="16"/>
      <name val="Times New Roman"/>
      <family val="1"/>
    </font>
    <font>
      <sz val="14"/>
      <name val="宋体"/>
      <family val="3"/>
      <charset val="134"/>
    </font>
    <font>
      <sz val="11"/>
      <color rgb="FF000000"/>
      <name val="Times New Roman"/>
      <family val="1"/>
    </font>
    <font>
      <sz val="18"/>
      <color rgb="FF000000"/>
      <name val="Times New Roman"/>
      <family val="1"/>
    </font>
    <font>
      <sz val="12"/>
      <color rgb="FF000000"/>
      <name val="仿宋_GB2312"/>
      <family val="1"/>
      <charset val="134"/>
    </font>
    <font>
      <sz val="12"/>
      <color rgb="FF000000"/>
      <name val="Times New Roman"/>
      <family val="1"/>
    </font>
    <font>
      <b/>
      <sz val="12"/>
      <color theme="1"/>
      <name val="Times New Roman"/>
      <family val="1"/>
    </font>
    <font>
      <b/>
      <sz val="12"/>
      <color theme="1"/>
      <name val="仿宋_GB2312"/>
      <family val="1"/>
      <charset val="134"/>
    </font>
    <font>
      <b/>
      <sz val="12"/>
      <color rgb="FF000000"/>
      <name val="Times New Roman"/>
      <family val="1"/>
    </font>
    <font>
      <sz val="12"/>
      <color theme="1"/>
      <name val="Times New Roman"/>
      <family val="1"/>
    </font>
    <font>
      <sz val="12"/>
      <color theme="1"/>
      <name val="仿宋_GB2312"/>
      <family val="1"/>
      <charset val="134"/>
    </font>
    <font>
      <sz val="11"/>
      <color theme="1"/>
      <name val="Times New Roman"/>
      <family val="1"/>
    </font>
    <font>
      <b/>
      <sz val="11"/>
      <color theme="1"/>
      <name val="仿宋_GB2312"/>
      <family val="1"/>
      <charset val="134"/>
    </font>
    <font>
      <sz val="18"/>
      <name val="Times New Roman"/>
      <family val="1"/>
    </font>
    <font>
      <sz val="18"/>
      <color rgb="FF000000"/>
      <name val="方正小标宋简体"/>
      <family val="3"/>
      <charset val="134"/>
    </font>
    <font>
      <sz val="11"/>
      <name val="黑体"/>
      <family val="3"/>
      <charset val="134"/>
    </font>
    <font>
      <sz val="11"/>
      <color theme="1"/>
      <name val="黑体"/>
      <family val="3"/>
      <charset val="134"/>
    </font>
    <font>
      <sz val="18"/>
      <color theme="1"/>
      <name val="Times New Roman"/>
      <family val="1"/>
    </font>
    <font>
      <sz val="11"/>
      <name val="仿宋_GB2312"/>
      <family val="1"/>
      <charset val="134"/>
    </font>
    <font>
      <sz val="11"/>
      <color theme="1"/>
      <name val="仿宋_GB2312"/>
      <family val="1"/>
      <charset val="134"/>
    </font>
    <font>
      <sz val="11"/>
      <color rgb="FF000000"/>
      <name val="仿宋_GB2312"/>
      <family val="1"/>
      <charset val="134"/>
    </font>
    <font>
      <sz val="12"/>
      <color theme="1"/>
      <name val="宋体"/>
      <family val="3"/>
      <charset val="134"/>
    </font>
    <font>
      <sz val="11"/>
      <color theme="1"/>
      <name val="宋体"/>
      <family val="3"/>
      <charset val="134"/>
    </font>
    <font>
      <sz val="9"/>
      <name val="宋体"/>
      <family val="3"/>
      <charset val="134"/>
      <scheme val="minor"/>
    </font>
    <font>
      <sz val="18"/>
      <color theme="1"/>
      <name val="宋体"/>
      <family val="3"/>
      <charset val="134"/>
    </font>
    <font>
      <sz val="11"/>
      <color rgb="FF000000"/>
      <name val="黑体"/>
      <family val="3"/>
      <charset val="134"/>
    </font>
    <font>
      <sz val="18"/>
      <color rgb="FF000000"/>
      <name val="宋体"/>
      <family val="3"/>
      <charset val="134"/>
    </font>
    <font>
      <sz val="9"/>
      <color indexed="81"/>
      <name val="Arial"/>
      <family val="2"/>
    </font>
    <font>
      <sz val="11"/>
      <color indexed="8"/>
      <name val="宋体"/>
      <family val="2"/>
      <charset val="1"/>
      <scheme val="minor"/>
    </font>
    <font>
      <sz val="18"/>
      <name val="黑体"/>
      <family val="3"/>
      <charset val="134"/>
    </font>
    <font>
      <b/>
      <sz val="10"/>
      <name val="宋体"/>
      <family val="3"/>
      <charset val="134"/>
    </font>
    <font>
      <b/>
      <sz val="9"/>
      <name val="SimSun"/>
      <charset val="134"/>
    </font>
    <font>
      <b/>
      <sz val="9"/>
      <name val="宋体"/>
      <family val="3"/>
      <charset val="134"/>
    </font>
    <font>
      <sz val="8"/>
      <name val="宋体"/>
      <family val="3"/>
      <charset val="134"/>
    </font>
    <font>
      <sz val="8"/>
      <name val="SimSun"/>
      <charset val="134"/>
    </font>
    <font>
      <b/>
      <sz val="8"/>
      <name val="宋体"/>
      <family val="3"/>
      <charset val="134"/>
    </font>
    <font>
      <b/>
      <sz val="8"/>
      <name val="SimSun"/>
      <charset val="134"/>
    </font>
    <font>
      <sz val="18"/>
      <color rgb="FF000000"/>
      <name val="黑体"/>
      <family val="3"/>
      <charset val="134"/>
    </font>
    <font>
      <b/>
      <sz val="10"/>
      <name val="SimSun"/>
      <charset val="134"/>
    </font>
  </fonts>
  <fills count="42">
    <fill>
      <patternFill patternType="none"/>
    </fill>
    <fill>
      <patternFill patternType="gray125"/>
    </fill>
    <fill>
      <patternFill patternType="solid">
        <fgColor theme="0"/>
        <bgColor indexed="64"/>
      </patternFill>
    </fill>
    <fill>
      <patternFill patternType="solid">
        <fgColor rgb="FFD8D8D8"/>
      </patternFill>
    </fill>
    <fill>
      <patternFill patternType="solid">
        <fgColor theme="0" tint="-0.13998840296639911"/>
        <bgColor indexed="64"/>
      </patternFill>
    </fill>
    <fill>
      <patternFill patternType="solid">
        <fgColor theme="0" tint="-0.12997833185827204"/>
        <bgColor indexed="64"/>
      </patternFill>
    </fill>
    <fill>
      <patternFill patternType="solid">
        <fgColor rgb="FFDBDBDB"/>
      </patternFill>
    </fill>
    <fill>
      <patternFill patternType="solid">
        <fgColor indexed="23"/>
        <bgColor indexed="64"/>
      </patternFill>
    </fill>
    <fill>
      <patternFill patternType="solid">
        <fgColor indexed="30"/>
        <bgColor indexed="64"/>
      </patternFill>
    </fill>
    <fill>
      <patternFill patternType="solid">
        <fgColor indexed="47"/>
        <bgColor indexed="64"/>
      </patternFill>
    </fill>
    <fill>
      <patternFill patternType="solid">
        <fgColor indexed="44"/>
        <bgColor indexed="64"/>
      </patternFill>
    </fill>
    <fill>
      <patternFill patternType="solid">
        <fgColor indexed="27"/>
        <bgColor indexed="64"/>
      </patternFill>
    </fill>
    <fill>
      <patternFill patternType="solid">
        <fgColor indexed="54"/>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25"/>
        <bgColor indexed="64"/>
      </patternFill>
    </fill>
    <fill>
      <patternFill patternType="solid">
        <fgColor indexed="51"/>
        <bgColor indexed="64"/>
      </patternFill>
    </fill>
    <fill>
      <patternFill patternType="solid">
        <fgColor indexed="45"/>
        <bgColor indexed="64"/>
      </patternFill>
    </fill>
    <fill>
      <patternFill patternType="solid">
        <fgColor indexed="49"/>
        <bgColor indexed="64"/>
      </patternFill>
    </fill>
    <fill>
      <patternFill patternType="solid">
        <fgColor indexed="29"/>
        <bgColor indexed="64"/>
      </patternFill>
    </fill>
    <fill>
      <patternFill patternType="solid">
        <fgColor indexed="26"/>
        <bgColor indexed="64"/>
      </patternFill>
    </fill>
    <fill>
      <patternFill patternType="solid">
        <fgColor indexed="43"/>
        <bgColor indexed="64"/>
      </patternFill>
    </fill>
    <fill>
      <patternFill patternType="solid">
        <fgColor indexed="52"/>
        <bgColor indexed="64"/>
      </patternFill>
    </fill>
    <fill>
      <patternFill patternType="solid">
        <fgColor indexed="9"/>
        <bgColor indexed="64"/>
      </patternFill>
    </fill>
    <fill>
      <patternFill patternType="solid">
        <fgColor indexed="15"/>
        <bgColor indexed="64"/>
      </patternFill>
    </fill>
    <fill>
      <patternFill patternType="solid">
        <fgColor indexed="12"/>
        <bgColor indexed="64"/>
      </patternFill>
    </fill>
    <fill>
      <patternFill patternType="mediumGray">
        <fgColor indexed="22"/>
      </patternFill>
    </fill>
    <fill>
      <patternFill patternType="gray0625"/>
    </fill>
    <fill>
      <patternFill patternType="solid">
        <fgColor indexed="46"/>
        <bgColor indexed="64"/>
      </patternFill>
    </fill>
    <fill>
      <patternFill patternType="solid">
        <fgColor indexed="42"/>
        <bgColor indexed="64"/>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rgb="FFFFFFFF"/>
      </patternFill>
    </fill>
    <fill>
      <patternFill patternType="solid">
        <fgColor theme="0" tint="-0.14999847407452621"/>
        <bgColor indexed="64"/>
      </patternFill>
    </fill>
    <fill>
      <patternFill patternType="solid">
        <fgColor rgb="FFDEDEDE"/>
      </patternFill>
    </fill>
    <fill>
      <patternFill patternType="solid">
        <fgColor rgb="FFDADADA"/>
      </patternFill>
    </fill>
    <fill>
      <patternFill patternType="solid">
        <fgColor theme="6" tint="0.59999389629810485"/>
        <bgColor indexed="64"/>
      </patternFill>
    </fill>
    <fill>
      <patternFill patternType="solid">
        <fgColor rgb="FF989898"/>
        <bgColor rgb="FF989898"/>
      </patternFill>
    </fill>
    <fill>
      <patternFill patternType="solid">
        <fgColor rgb="FFD5DDE5"/>
        <bgColor rgb="FFD5DDE5"/>
      </patternFill>
    </fill>
    <fill>
      <patternFill patternType="solid">
        <fgColor rgb="FFFFFFFF"/>
        <bgColor rgb="FFFFFFFF"/>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thin">
        <color indexed="8"/>
      </left>
      <right style="thin">
        <color indexed="64"/>
      </right>
      <top style="thin">
        <color indexed="8"/>
      </top>
      <bottom style="thin">
        <color indexed="8"/>
      </bottom>
      <diagonal/>
    </border>
    <border>
      <left/>
      <right style="thin">
        <color rgb="FF000000"/>
      </right>
      <top/>
      <bottom/>
      <diagonal/>
    </border>
  </borders>
  <cellStyleXfs count="2001">
    <xf numFmtId="0" fontId="0" fillId="0" borderId="0"/>
    <xf numFmtId="0" fontId="8" fillId="0" borderId="0"/>
    <xf numFmtId="0" fontId="8" fillId="0" borderId="0"/>
    <xf numFmtId="0" fontId="5" fillId="4" borderId="1">
      <alignment horizontal="left" vertical="center"/>
    </xf>
    <xf numFmtId="0" fontId="8" fillId="0" borderId="0"/>
    <xf numFmtId="0" fontId="8" fillId="0" borderId="0"/>
    <xf numFmtId="0" fontId="8" fillId="0" borderId="0"/>
    <xf numFmtId="0" fontId="8" fillId="0" borderId="0"/>
    <xf numFmtId="0" fontId="8" fillId="0" borderId="0"/>
    <xf numFmtId="43" fontId="3" fillId="0" borderId="0" applyFont="0" applyFill="0" applyBorder="0" applyAlignment="0" applyProtection="0">
      <alignment vertical="center"/>
    </xf>
    <xf numFmtId="0" fontId="11" fillId="0" borderId="0"/>
    <xf numFmtId="0" fontId="14" fillId="0" borderId="0">
      <alignment vertical="center"/>
    </xf>
    <xf numFmtId="0" fontId="16" fillId="0" borderId="0"/>
    <xf numFmtId="0" fontId="16" fillId="0" borderId="0"/>
    <xf numFmtId="0" fontId="14" fillId="7" borderId="0" applyNumberFormat="0" applyFon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6" fillId="0" borderId="0"/>
    <xf numFmtId="0" fontId="11" fillId="0" borderId="0"/>
    <xf numFmtId="0" fontId="11" fillId="0" borderId="0"/>
    <xf numFmtId="0" fontId="16"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1" fillId="0" borderId="0"/>
    <xf numFmtId="0" fontId="14" fillId="0" borderId="0"/>
    <xf numFmtId="0" fontId="17" fillId="0" borderId="0"/>
    <xf numFmtId="49" fontId="14" fillId="0" borderId="0" applyFont="0" applyFill="0" applyBorder="0" applyAlignment="0" applyProtection="0"/>
    <xf numFmtId="0" fontId="1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1" fillId="0" borderId="0"/>
    <xf numFmtId="0" fontId="18" fillId="0" borderId="0"/>
    <xf numFmtId="0" fontId="11" fillId="0" borderId="0"/>
    <xf numFmtId="0" fontId="17" fillId="0" borderId="0"/>
    <xf numFmtId="0" fontId="11" fillId="0" borderId="0"/>
    <xf numFmtId="0" fontId="16" fillId="0" borderId="0"/>
    <xf numFmtId="0" fontId="16" fillId="0" borderId="0"/>
    <xf numFmtId="0" fontId="1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1" fillId="0" borderId="0"/>
    <xf numFmtId="0" fontId="18" fillId="0" borderId="0"/>
    <xf numFmtId="0" fontId="11" fillId="0" borderId="0"/>
    <xf numFmtId="0" fontId="11" fillId="0" borderId="0"/>
    <xf numFmtId="0" fontId="16" fillId="0" borderId="0"/>
    <xf numFmtId="0" fontId="1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1" fillId="0" borderId="0"/>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8" fillId="0" borderId="0">
      <protection locked="0"/>
    </xf>
    <xf numFmtId="0" fontId="19"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20" fillId="9" borderId="0" applyNumberFormat="0" applyBorder="0" applyAlignment="0" applyProtection="0"/>
    <xf numFmtId="0" fontId="20"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2" borderId="0" applyNumberFormat="0" applyBorder="0" applyAlignment="0" applyProtection="0"/>
    <xf numFmtId="0" fontId="20" fillId="9" borderId="0" applyNumberFormat="0" applyBorder="0" applyAlignment="0" applyProtection="0"/>
    <xf numFmtId="0" fontId="20" fillId="14" borderId="0" applyNumberFormat="0" applyBorder="0" applyAlignment="0" applyProtection="0"/>
    <xf numFmtId="0" fontId="19" fillId="18" borderId="0" applyNumberFormat="0" applyBorder="0" applyAlignment="0" applyProtection="0"/>
    <xf numFmtId="0" fontId="19" fillId="12" borderId="0" applyNumberFormat="0" applyBorder="0" applyAlignment="0" applyProtection="0"/>
    <xf numFmtId="0" fontId="19" fillId="19" borderId="0" applyNumberFormat="0" applyBorder="0" applyAlignment="0" applyProtection="0"/>
    <xf numFmtId="0" fontId="20" fillId="9" borderId="0" applyNumberFormat="0" applyBorder="0" applyAlignment="0" applyProtection="0"/>
    <xf numFmtId="0" fontId="20" fillId="11" borderId="0" applyNumberFormat="0" applyBorder="0" applyAlignment="0" applyProtection="0"/>
    <xf numFmtId="0" fontId="19" fillId="11"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20" fillId="9" borderId="0" applyNumberFormat="0" applyBorder="0" applyAlignment="0" applyProtection="0"/>
    <xf numFmtId="0" fontId="20"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1" fillId="0" borderId="0">
      <alignment horizontal="center" wrapText="1"/>
      <protection locked="0"/>
    </xf>
    <xf numFmtId="177" fontId="14" fillId="0" borderId="0" applyFill="0" applyBorder="0" applyAlignment="0"/>
    <xf numFmtId="0" fontId="22" fillId="0" borderId="0" applyNumberFormat="0" applyFill="0" applyBorder="0" applyAlignment="0" applyProtection="0"/>
    <xf numFmtId="41" fontId="14" fillId="0" borderId="0" applyFont="0" applyFill="0" applyBorder="0" applyAlignment="0" applyProtection="0"/>
    <xf numFmtId="182" fontId="14" fillId="0" borderId="0"/>
    <xf numFmtId="183" fontId="14" fillId="0" borderId="0" applyFont="0" applyFill="0" applyBorder="0" applyAlignment="0" applyProtection="0"/>
    <xf numFmtId="184" fontId="14" fillId="0" borderId="0" applyFont="0" applyFill="0" applyBorder="0" applyAlignment="0" applyProtection="0"/>
    <xf numFmtId="185" fontId="14" fillId="0" borderId="0" applyFont="0" applyFill="0" applyBorder="0" applyAlignment="0" applyProtection="0"/>
    <xf numFmtId="186" fontId="14" fillId="0" borderId="0"/>
    <xf numFmtId="0" fontId="23" fillId="0" borderId="0" applyProtection="0"/>
    <xf numFmtId="187" fontId="14" fillId="0" borderId="0"/>
    <xf numFmtId="2" fontId="23" fillId="0" borderId="0" applyProtection="0"/>
    <xf numFmtId="0" fontId="24" fillId="14" borderId="0" applyNumberFormat="0" applyBorder="0" applyAlignment="0" applyProtection="0"/>
    <xf numFmtId="0" fontId="25" fillId="0" borderId="15" applyNumberFormat="0" applyAlignment="0" applyProtection="0">
      <alignment horizontal="left" vertical="center"/>
    </xf>
    <xf numFmtId="0" fontId="25" fillId="0" borderId="16">
      <alignment horizontal="left" vertical="center"/>
    </xf>
    <xf numFmtId="0" fontId="26" fillId="0" borderId="0" applyProtection="0"/>
    <xf numFmtId="0" fontId="25" fillId="0" borderId="0" applyProtection="0"/>
    <xf numFmtId="0" fontId="24" fillId="24" borderId="13" applyNumberFormat="0" applyBorder="0" applyAlignment="0" applyProtection="0"/>
    <xf numFmtId="188" fontId="27" fillId="25" borderId="0"/>
    <xf numFmtId="188" fontId="28" fillId="26" borderId="0"/>
    <xf numFmtId="38" fontId="14" fillId="0" borderId="0" applyFont="0" applyFill="0" applyBorder="0" applyAlignment="0" applyProtection="0"/>
    <xf numFmtId="40" fontId="14" fillId="0" borderId="0" applyFont="0" applyFill="0" applyBorder="0" applyAlignment="0" applyProtection="0"/>
    <xf numFmtId="189" fontId="14" fillId="0" borderId="0" applyFont="0" applyFill="0" applyBorder="0" applyAlignment="0" applyProtection="0"/>
    <xf numFmtId="0" fontId="14" fillId="0" borderId="0" applyFont="0" applyFill="0" applyBorder="0" applyAlignment="0" applyProtection="0"/>
    <xf numFmtId="190" fontId="14" fillId="0" borderId="0" applyFont="0" applyFill="0" applyBorder="0" applyAlignment="0" applyProtection="0"/>
    <xf numFmtId="191" fontId="14" fillId="0" borderId="0" applyFont="0" applyFill="0" applyBorder="0" applyAlignment="0" applyProtection="0"/>
    <xf numFmtId="192" fontId="14" fillId="0" borderId="0" applyFont="0" applyFill="0" applyBorder="0" applyAlignment="0" applyProtection="0"/>
    <xf numFmtId="189" fontId="14" fillId="0" borderId="0" applyFont="0" applyFill="0" applyBorder="0" applyAlignment="0" applyProtection="0"/>
    <xf numFmtId="0" fontId="29" fillId="0" borderId="0"/>
    <xf numFmtId="37" fontId="30" fillId="0" borderId="0"/>
    <xf numFmtId="0" fontId="27" fillId="0" borderId="0"/>
    <xf numFmtId="0" fontId="31" fillId="0" borderId="0"/>
    <xf numFmtId="0" fontId="18" fillId="0" borderId="0"/>
    <xf numFmtId="14" fontId="21" fillId="0" borderId="0">
      <alignment horizontal="center" wrapText="1"/>
      <protection locked="0"/>
    </xf>
    <xf numFmtId="10" fontId="14" fillId="0" borderId="0" applyFont="0" applyFill="0" applyBorder="0" applyAlignment="0" applyProtection="0"/>
    <xf numFmtId="9" fontId="14" fillId="0" borderId="0" applyFont="0" applyFill="0" applyBorder="0" applyAlignment="0" applyProtection="0"/>
    <xf numFmtId="13" fontId="14" fillId="0" borderId="0" applyFont="0" applyFill="0" applyProtection="0"/>
    <xf numFmtId="0" fontId="14" fillId="0" borderId="0" applyNumberFormat="0" applyFont="0" applyFill="0" applyBorder="0" applyAlignment="0" applyProtection="0">
      <alignment horizontal="left"/>
    </xf>
    <xf numFmtId="15" fontId="14" fillId="0" borderId="0" applyFont="0" applyFill="0" applyBorder="0" applyAlignment="0" applyProtection="0"/>
    <xf numFmtId="4" fontId="14" fillId="0" borderId="0" applyFont="0" applyFill="0" applyBorder="0" applyAlignment="0" applyProtection="0"/>
    <xf numFmtId="0" fontId="22" fillId="0" borderId="17">
      <alignment horizontal="center"/>
    </xf>
    <xf numFmtId="3" fontId="14" fillId="0" borderId="0" applyFont="0" applyFill="0" applyBorder="0" applyAlignment="0" applyProtection="0"/>
    <xf numFmtId="0" fontId="14" fillId="27" borderId="0" applyNumberFormat="0" applyFont="0" applyBorder="0" applyAlignment="0" applyProtection="0"/>
    <xf numFmtId="0" fontId="22" fillId="0" borderId="0" applyNumberFormat="0" applyFill="0" applyBorder="0" applyAlignment="0" applyProtection="0"/>
    <xf numFmtId="0" fontId="32" fillId="24" borderId="0">
      <alignment horizontal="center" vertical="top"/>
    </xf>
    <xf numFmtId="0" fontId="33" fillId="24" borderId="0">
      <alignment horizontal="center" vertical="center"/>
    </xf>
    <xf numFmtId="0" fontId="34" fillId="24" borderId="0">
      <alignment horizontal="left" vertical="center"/>
    </xf>
    <xf numFmtId="0" fontId="34" fillId="24" borderId="0">
      <alignment horizontal="right" vertical="center"/>
    </xf>
    <xf numFmtId="0" fontId="34" fillId="24" borderId="0">
      <alignment horizontal="right" vertical="center"/>
    </xf>
    <xf numFmtId="0" fontId="35" fillId="24" borderId="0">
      <alignment horizontal="left" vertical="top"/>
    </xf>
    <xf numFmtId="0" fontId="34" fillId="24" borderId="0">
      <alignment horizontal="left" vertical="center"/>
    </xf>
    <xf numFmtId="0" fontId="36" fillId="24" borderId="0">
      <alignment horizontal="left" vertical="center"/>
    </xf>
    <xf numFmtId="0" fontId="36" fillId="24" borderId="0">
      <alignment horizontal="right" vertical="center"/>
    </xf>
    <xf numFmtId="0" fontId="36" fillId="24" borderId="0">
      <alignment horizontal="right" vertical="center"/>
    </xf>
    <xf numFmtId="0" fontId="36" fillId="24" borderId="0">
      <alignment horizontal="left" vertical="center"/>
    </xf>
    <xf numFmtId="0" fontId="36" fillId="24" borderId="0">
      <alignment horizontal="left" vertical="center"/>
    </xf>
    <xf numFmtId="0" fontId="33" fillId="24" borderId="0">
      <alignment horizontal="center" vertical="center"/>
    </xf>
    <xf numFmtId="0" fontId="36" fillId="24" borderId="0">
      <alignment horizontal="center" vertical="center"/>
    </xf>
    <xf numFmtId="0" fontId="35" fillId="24" borderId="0">
      <alignment horizontal="left" vertical="top"/>
    </xf>
    <xf numFmtId="0" fontId="35" fillId="24" borderId="0">
      <alignment horizontal="left" vertical="top"/>
    </xf>
    <xf numFmtId="0" fontId="35" fillId="24" borderId="0">
      <alignment horizontal="left" vertical="top"/>
    </xf>
    <xf numFmtId="0" fontId="35" fillId="24" borderId="0">
      <alignment horizontal="left" vertical="top"/>
    </xf>
    <xf numFmtId="0" fontId="35" fillId="24" borderId="0">
      <alignment horizontal="left" vertical="top"/>
    </xf>
    <xf numFmtId="0" fontId="35" fillId="24" borderId="0">
      <alignment horizontal="left" vertical="top"/>
    </xf>
    <xf numFmtId="0" fontId="37" fillId="24" borderId="0">
      <alignment horizontal="center" vertical="top"/>
    </xf>
    <xf numFmtId="0" fontId="36" fillId="24" borderId="0">
      <alignment horizontal="left" vertical="top"/>
    </xf>
    <xf numFmtId="0" fontId="33" fillId="24" borderId="0">
      <alignment horizontal="center" vertical="top"/>
    </xf>
    <xf numFmtId="0" fontId="36" fillId="24" borderId="0">
      <alignment horizontal="center" vertical="top"/>
    </xf>
    <xf numFmtId="0" fontId="36" fillId="24" borderId="0">
      <alignment horizontal="right" vertical="top"/>
    </xf>
    <xf numFmtId="0" fontId="20" fillId="24" borderId="0">
      <alignment horizontal="left" vertical="top"/>
    </xf>
    <xf numFmtId="0" fontId="20" fillId="24" borderId="0">
      <alignment horizontal="left" vertical="center"/>
    </xf>
    <xf numFmtId="0" fontId="38" fillId="28" borderId="18">
      <protection locked="0"/>
    </xf>
    <xf numFmtId="0" fontId="39" fillId="0" borderId="0"/>
    <xf numFmtId="0" fontId="38" fillId="28" borderId="18">
      <protection locked="0"/>
    </xf>
    <xf numFmtId="0" fontId="38" fillId="28" borderId="18">
      <protection locked="0"/>
    </xf>
    <xf numFmtId="0" fontId="23" fillId="0" borderId="19" applyProtection="0"/>
    <xf numFmtId="9" fontId="14" fillId="0" borderId="0" applyFont="0" applyFill="0" applyBorder="0" applyAlignment="0" applyProtection="0"/>
    <xf numFmtId="178" fontId="14" fillId="0" borderId="0" applyFont="0" applyFill="0" applyBorder="0" applyAlignment="0" applyProtection="0"/>
    <xf numFmtId="176" fontId="14" fillId="0" borderId="0" applyFont="0" applyFill="0" applyBorder="0" applyAlignment="0" applyProtection="0"/>
    <xf numFmtId="0" fontId="16" fillId="0" borderId="20" applyNumberFormat="0" applyFill="0" applyProtection="0">
      <alignment horizontal="right"/>
    </xf>
    <xf numFmtId="0" fontId="40" fillId="0" borderId="20" applyNumberFormat="0" applyFill="0" applyProtection="0">
      <alignment horizontal="center"/>
    </xf>
    <xf numFmtId="0" fontId="13" fillId="0" borderId="13">
      <alignment horizontal="distributed" vertical="center" wrapText="1"/>
    </xf>
    <xf numFmtId="0" fontId="41" fillId="0" borderId="21" applyNumberFormat="0" applyFill="0" applyProtection="0">
      <alignment horizont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4" fillId="29" borderId="0" applyNumberFormat="0" applyBorder="0" applyAlignment="0" applyProtection="0">
      <alignment vertical="center"/>
    </xf>
    <xf numFmtId="0" fontId="44" fillId="29" borderId="0" applyNumberFormat="0" applyBorder="0" applyAlignment="0" applyProtection="0">
      <alignment vertical="center"/>
    </xf>
    <xf numFmtId="0" fontId="44" fillId="29" borderId="0" applyNumberFormat="0" applyBorder="0" applyAlignment="0" applyProtection="0">
      <alignment vertical="center"/>
    </xf>
    <xf numFmtId="0" fontId="44" fillId="29"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4" fillId="29" borderId="0" applyNumberFormat="0" applyBorder="0" applyAlignment="0" applyProtection="0">
      <alignment vertical="center"/>
    </xf>
    <xf numFmtId="0" fontId="44" fillId="29" borderId="0" applyNumberFormat="0" applyBorder="0" applyAlignment="0" applyProtection="0">
      <alignment vertical="center"/>
    </xf>
    <xf numFmtId="0" fontId="44" fillId="29" borderId="0" applyNumberFormat="0" applyBorder="0" applyAlignment="0" applyProtection="0">
      <alignment vertical="center"/>
    </xf>
    <xf numFmtId="0" fontId="44" fillId="29"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18" borderId="0" applyNumberFormat="0" applyBorder="0" applyAlignment="0" applyProtection="0">
      <alignment vertical="center"/>
    </xf>
    <xf numFmtId="0" fontId="43" fillId="29"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2" fillId="29"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2" fillId="18" borderId="0" applyNumberFormat="0" applyBorder="0" applyAlignment="0" applyProtection="0">
      <alignment vertical="center"/>
    </xf>
    <xf numFmtId="0" fontId="45" fillId="18" borderId="0" applyNumberFormat="0" applyBorder="0" applyAlignment="0" applyProtection="0"/>
    <xf numFmtId="0" fontId="46"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4" fillId="29" borderId="0" applyNumberFormat="0" applyBorder="0" applyAlignment="0" applyProtection="0">
      <alignment vertical="center"/>
    </xf>
    <xf numFmtId="0" fontId="44" fillId="29" borderId="0" applyNumberFormat="0" applyBorder="0" applyAlignment="0" applyProtection="0">
      <alignment vertical="center"/>
    </xf>
    <xf numFmtId="0" fontId="44" fillId="29" borderId="0" applyNumberFormat="0" applyBorder="0" applyAlignment="0" applyProtection="0">
      <alignment vertical="center"/>
    </xf>
    <xf numFmtId="0" fontId="44" fillId="29"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16" fillId="0" borderId="0"/>
    <xf numFmtId="0" fontId="14" fillId="0" borderId="0">
      <alignment vertical="center"/>
    </xf>
    <xf numFmtId="0" fontId="14" fillId="0" borderId="0">
      <alignment vertical="center"/>
    </xf>
    <xf numFmtId="0" fontId="14" fillId="0" borderId="0">
      <alignment vertical="center"/>
    </xf>
    <xf numFmtId="0" fontId="9" fillId="0" borderId="0">
      <alignment vertical="center"/>
    </xf>
    <xf numFmtId="0" fontId="17" fillId="0" borderId="0"/>
    <xf numFmtId="0" fontId="35" fillId="0" borderId="0">
      <alignment vertical="center"/>
    </xf>
    <xf numFmtId="0" fontId="14" fillId="0" borderId="0">
      <alignment vertical="center"/>
    </xf>
    <xf numFmtId="0" fontId="14" fillId="0" borderId="0">
      <alignment vertical="center"/>
    </xf>
    <xf numFmtId="0" fontId="14" fillId="0" borderId="0">
      <alignment vertical="center"/>
    </xf>
    <xf numFmtId="0" fontId="35" fillId="0" borderId="0">
      <alignment vertical="center"/>
    </xf>
    <xf numFmtId="0" fontId="14" fillId="0" borderId="0">
      <alignment vertical="top"/>
    </xf>
    <xf numFmtId="0" fontId="14" fillId="0" borderId="0">
      <alignment vertical="top"/>
    </xf>
    <xf numFmtId="0" fontId="14" fillId="0" borderId="0">
      <alignment vertical="top"/>
    </xf>
    <xf numFmtId="0" fontId="9" fillId="0" borderId="0"/>
    <xf numFmtId="0" fontId="14" fillId="0" borderId="0">
      <alignment vertical="center"/>
    </xf>
    <xf numFmtId="0" fontId="14" fillId="0" borderId="0">
      <alignment vertical="center"/>
    </xf>
    <xf numFmtId="0" fontId="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8" fillId="0" borderId="0" applyNumberFormat="0" applyFill="0" applyBorder="0" applyAlignment="0" applyProtection="0">
      <alignment vertical="top"/>
      <protection locked="0"/>
    </xf>
    <xf numFmtId="0" fontId="14" fillId="0" borderId="0" applyNumberFormat="0" applyFill="0" applyBorder="0" applyAlignment="0" applyProtection="0"/>
    <xf numFmtId="0" fontId="49" fillId="0" borderId="0" applyNumberFormat="0" applyFill="0" applyBorder="0" applyAlignment="0" applyProtection="0"/>
    <xf numFmtId="9" fontId="14" fillId="0" borderId="0" applyFont="0" applyFill="0" applyBorder="0" applyAlignment="0" applyProtection="0"/>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30" borderId="0" applyNumberFormat="0" applyBorder="0" applyAlignment="0" applyProtection="0">
      <alignment vertical="center"/>
    </xf>
    <xf numFmtId="0" fontId="51" fillId="11"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0" fillId="11"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2" fillId="30" borderId="0" applyNumberFormat="0" applyBorder="0" applyAlignment="0" applyProtection="0">
      <alignment vertical="center"/>
    </xf>
    <xf numFmtId="0" fontId="52" fillId="30" borderId="0" applyNumberFormat="0" applyBorder="0" applyAlignment="0" applyProtection="0">
      <alignment vertical="center"/>
    </xf>
    <xf numFmtId="0" fontId="52" fillId="30" borderId="0" applyNumberFormat="0" applyBorder="0" applyAlignment="0" applyProtection="0">
      <alignment vertical="center"/>
    </xf>
    <xf numFmtId="0" fontId="52"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0" fillId="30" borderId="0" applyNumberFormat="0" applyBorder="0" applyAlignment="0" applyProtection="0">
      <alignment vertical="center"/>
    </xf>
    <xf numFmtId="0" fontId="51" fillId="30" borderId="0" applyNumberFormat="0" applyBorder="0" applyAlignment="0" applyProtection="0"/>
    <xf numFmtId="0" fontId="53"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41" fillId="0" borderId="21" applyNumberFormat="0" applyFill="0" applyProtection="0">
      <alignment horizontal="left"/>
    </xf>
    <xf numFmtId="193" fontId="14" fillId="0" borderId="0" applyFont="0" applyFill="0" applyBorder="0" applyAlignment="0" applyProtection="0"/>
    <xf numFmtId="194" fontId="14" fillId="0" borderId="0" applyFont="0" applyFill="0" applyBorder="0" applyAlignment="0" applyProtection="0"/>
    <xf numFmtId="195" fontId="14" fillId="0" borderId="0" applyFont="0" applyFill="0" applyBorder="0" applyAlignment="0" applyProtection="0"/>
    <xf numFmtId="196" fontId="14" fillId="0" borderId="0" applyFont="0" applyFill="0" applyBorder="0" applyAlignment="0" applyProtection="0"/>
    <xf numFmtId="0" fontId="29" fillId="0" borderId="0"/>
    <xf numFmtId="41" fontId="14" fillId="0" borderId="0" applyFont="0" applyFill="0" applyBorder="0" applyAlignment="0" applyProtection="0"/>
    <xf numFmtId="43" fontId="14"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xf numFmtId="43" fontId="14" fillId="0" borderId="0" applyFont="0" applyFill="0" applyBorder="0" applyAlignment="0" applyProtection="0">
      <alignment vertical="center"/>
    </xf>
    <xf numFmtId="43" fontId="14" fillId="0" borderId="0" applyFont="0" applyFill="0" applyBorder="0" applyAlignment="0" applyProtection="0"/>
    <xf numFmtId="0" fontId="56" fillId="0" borderId="0"/>
    <xf numFmtId="0" fontId="57" fillId="31" borderId="0" applyNumberFormat="0" applyBorder="0" applyAlignment="0" applyProtection="0"/>
    <xf numFmtId="0" fontId="57" fillId="32" borderId="0" applyNumberFormat="0" applyBorder="0" applyAlignment="0" applyProtection="0"/>
    <xf numFmtId="0" fontId="57" fillId="33" borderId="0" applyNumberFormat="0" applyBorder="0" applyAlignment="0" applyProtection="0"/>
    <xf numFmtId="197" fontId="16" fillId="0" borderId="21" applyFill="0" applyProtection="0">
      <alignment horizontal="right"/>
    </xf>
    <xf numFmtId="0" fontId="16" fillId="0" borderId="20" applyNumberFormat="0" applyFill="0" applyProtection="0">
      <alignment horizontal="left"/>
    </xf>
    <xf numFmtId="1" fontId="16" fillId="0" borderId="21" applyFill="0" applyProtection="0">
      <alignment horizontal="center"/>
    </xf>
    <xf numFmtId="1" fontId="13" fillId="0" borderId="13">
      <alignment vertical="center"/>
      <protection locked="0"/>
    </xf>
    <xf numFmtId="0" fontId="58" fillId="0" borderId="0"/>
    <xf numFmtId="198" fontId="13" fillId="0" borderId="13">
      <alignment vertical="center"/>
      <protection locked="0"/>
    </xf>
    <xf numFmtId="0" fontId="11" fillId="0" borderId="0"/>
    <xf numFmtId="0" fontId="59" fillId="0" borderId="0"/>
    <xf numFmtId="43" fontId="14" fillId="0" borderId="0" applyFont="0" applyFill="0" applyBorder="0" applyAlignment="0" applyProtection="0"/>
    <xf numFmtId="41" fontId="14" fillId="0" borderId="0" applyFont="0" applyFill="0" applyBorder="0" applyAlignment="0" applyProtection="0"/>
    <xf numFmtId="38" fontId="14" fillId="0" borderId="0" applyFont="0" applyFill="0" applyBorder="0" applyAlignment="0" applyProtection="0"/>
    <xf numFmtId="4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60" fillId="0" borderId="0"/>
    <xf numFmtId="0" fontId="3"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3" fillId="0" borderId="0">
      <alignment vertical="center"/>
    </xf>
    <xf numFmtId="0" fontId="3" fillId="0" borderId="0"/>
    <xf numFmtId="0" fontId="3" fillId="0" borderId="0"/>
    <xf numFmtId="0" fontId="1" fillId="0" borderId="0">
      <alignment vertical="center"/>
    </xf>
    <xf numFmtId="0" fontId="3" fillId="0" borderId="0">
      <alignment vertical="center"/>
    </xf>
    <xf numFmtId="0" fontId="6" fillId="2" borderId="12">
      <alignment vertical="center"/>
    </xf>
    <xf numFmtId="0" fontId="6" fillId="2" borderId="12">
      <alignment vertical="center"/>
    </xf>
    <xf numFmtId="0" fontId="3" fillId="0" borderId="0"/>
    <xf numFmtId="0" fontId="3" fillId="0" borderId="0">
      <alignment vertical="center"/>
    </xf>
    <xf numFmtId="180" fontId="73" fillId="34" borderId="3">
      <alignment horizontal="left" vertical="center"/>
    </xf>
    <xf numFmtId="0" fontId="82" fillId="34" borderId="0">
      <alignment horizontal="center" vertical="center"/>
    </xf>
    <xf numFmtId="0" fontId="3" fillId="0" borderId="0"/>
    <xf numFmtId="0" fontId="12" fillId="2" borderId="12">
      <alignment horizontal="center" vertical="center"/>
    </xf>
    <xf numFmtId="0" fontId="83" fillId="2" borderId="0">
      <alignment vertical="center"/>
    </xf>
    <xf numFmtId="10" fontId="3" fillId="2" borderId="0">
      <alignment vertical="center" wrapText="1"/>
    </xf>
    <xf numFmtId="0" fontId="81" fillId="2" borderId="0">
      <alignment horizontal="center" vertical="center"/>
    </xf>
    <xf numFmtId="0" fontId="7" fillId="2" borderId="0">
      <alignment horizontal="center" vertical="center"/>
    </xf>
    <xf numFmtId="10" fontId="86" fillId="2" borderId="8">
      <alignment horizontal="right" vertical="center" wrapText="1"/>
    </xf>
    <xf numFmtId="49" fontId="70" fillId="2" borderId="9">
      <alignment horizontal="center" vertical="center"/>
    </xf>
    <xf numFmtId="49" fontId="70" fillId="2" borderId="7">
      <alignment horizontal="center" vertical="center"/>
    </xf>
    <xf numFmtId="49" fontId="70" fillId="2" borderId="5">
      <alignment horizontal="center" vertical="center"/>
    </xf>
    <xf numFmtId="0" fontId="12" fillId="2" borderId="2">
      <alignment horizontal="center" vertical="center"/>
    </xf>
    <xf numFmtId="0" fontId="12" fillId="2" borderId="4">
      <alignment horizontal="center" vertical="center"/>
    </xf>
    <xf numFmtId="49" fontId="70" fillId="2" borderId="10">
      <alignment horizontal="center" vertical="center"/>
    </xf>
    <xf numFmtId="49" fontId="70" fillId="2" borderId="11">
      <alignment horizontal="center" vertical="center"/>
    </xf>
    <xf numFmtId="49" fontId="70" fillId="2" borderId="6">
      <alignment horizontal="center" vertical="center"/>
    </xf>
    <xf numFmtId="0" fontId="12" fillId="2" borderId="12">
      <alignment horizontal="center" vertical="center"/>
    </xf>
    <xf numFmtId="10" fontId="12" fillId="2" borderId="12">
      <alignment horizontal="center" vertical="center" wrapText="1"/>
    </xf>
    <xf numFmtId="49" fontId="88" fillId="2" borderId="12">
      <alignment horizontal="left" vertical="center"/>
    </xf>
    <xf numFmtId="0" fontId="88" fillId="2" borderId="12">
      <alignment horizontal="left" vertical="center"/>
    </xf>
    <xf numFmtId="0" fontId="3" fillId="0" borderId="0">
      <alignment vertical="center"/>
    </xf>
    <xf numFmtId="0" fontId="3" fillId="0" borderId="0"/>
    <xf numFmtId="49" fontId="88" fillId="2" borderId="12">
      <alignment horizontal="center" vertical="center" wrapText="1"/>
    </xf>
    <xf numFmtId="49" fontId="88" fillId="2" borderId="12">
      <alignment horizontal="left" vertical="center" wrapText="1" shrinkToFit="1"/>
    </xf>
    <xf numFmtId="0" fontId="86" fillId="2" borderId="2">
      <alignment horizontal="center" vertical="center"/>
    </xf>
    <xf numFmtId="0" fontId="86" fillId="2" borderId="3">
      <alignment horizontal="center" vertical="center"/>
    </xf>
    <xf numFmtId="203" fontId="12" fillId="2" borderId="12">
      <alignment vertical="center" shrinkToFit="1"/>
      <protection locked="0"/>
    </xf>
    <xf numFmtId="203" fontId="12" fillId="2" borderId="12">
      <alignment vertical="center" shrinkToFit="1"/>
      <protection locked="0"/>
    </xf>
    <xf numFmtId="0" fontId="3" fillId="0" borderId="0"/>
    <xf numFmtId="0" fontId="6" fillId="2" borderId="12">
      <alignment vertical="center"/>
    </xf>
    <xf numFmtId="0" fontId="83" fillId="2" borderId="0"/>
    <xf numFmtId="0" fontId="12" fillId="2" borderId="0"/>
    <xf numFmtId="0" fontId="81" fillId="2" borderId="0">
      <alignment horizontal="center" vertical="center"/>
    </xf>
    <xf numFmtId="0" fontId="12" fillId="2" borderId="0">
      <alignment vertical="center"/>
    </xf>
    <xf numFmtId="0" fontId="86" fillId="2" borderId="0">
      <alignment horizontal="right" vertical="center"/>
    </xf>
    <xf numFmtId="0" fontId="70" fillId="2" borderId="5">
      <alignment horizontal="center" vertical="center" wrapText="1"/>
    </xf>
    <xf numFmtId="0" fontId="3" fillId="0" borderId="0"/>
    <xf numFmtId="0" fontId="70" fillId="2" borderId="12">
      <alignment horizontal="center" vertical="center" wrapText="1"/>
    </xf>
    <xf numFmtId="0" fontId="70" fillId="2" borderId="6">
      <alignment horizontal="center" vertical="center" wrapText="1"/>
    </xf>
    <xf numFmtId="0" fontId="12" fillId="2" borderId="12">
      <alignment vertical="center"/>
    </xf>
    <xf numFmtId="1" fontId="86" fillId="2" borderId="12">
      <alignment vertical="center"/>
    </xf>
    <xf numFmtId="49" fontId="12" fillId="2" borderId="12">
      <alignment vertical="center"/>
      <protection locked="0"/>
    </xf>
    <xf numFmtId="0" fontId="12" fillId="2" borderId="12">
      <alignment vertical="center"/>
    </xf>
    <xf numFmtId="49" fontId="86" fillId="0" borderId="12">
      <alignment vertical="center"/>
      <protection locked="0"/>
    </xf>
    <xf numFmtId="49" fontId="12" fillId="2" borderId="12">
      <alignment vertical="center"/>
      <protection locked="0"/>
    </xf>
    <xf numFmtId="49" fontId="86" fillId="0" borderId="12">
      <alignment vertical="center"/>
      <protection locked="0"/>
    </xf>
    <xf numFmtId="49" fontId="12" fillId="2" borderId="12">
      <alignment vertical="center"/>
      <protection locked="0"/>
    </xf>
    <xf numFmtId="49" fontId="86" fillId="0" borderId="12">
      <alignment vertical="center"/>
      <protection locked="0"/>
    </xf>
    <xf numFmtId="49" fontId="12" fillId="2" borderId="12">
      <alignment vertical="center"/>
      <protection locked="0"/>
    </xf>
    <xf numFmtId="49" fontId="86" fillId="0" borderId="12">
      <alignment vertical="center"/>
      <protection locked="0"/>
    </xf>
    <xf numFmtId="49" fontId="12" fillId="2" borderId="12">
      <alignment vertical="center"/>
      <protection locked="0"/>
    </xf>
    <xf numFmtId="49" fontId="86" fillId="0" borderId="12">
      <alignment vertical="center"/>
      <protection locked="0"/>
    </xf>
    <xf numFmtId="49" fontId="12" fillId="2" borderId="12">
      <alignment vertical="center"/>
      <protection locked="0"/>
    </xf>
    <xf numFmtId="0" fontId="3" fillId="0" borderId="0"/>
    <xf numFmtId="49" fontId="12" fillId="2" borderId="12">
      <alignment vertical="center"/>
      <protection locked="0"/>
    </xf>
    <xf numFmtId="0" fontId="96" fillId="0" borderId="0">
      <alignment vertical="center"/>
    </xf>
    <xf numFmtId="0" fontId="73" fillId="0" borderId="12">
      <alignment vertical="center"/>
    </xf>
  </cellStyleXfs>
  <cellXfs count="314">
    <xf numFmtId="0" fontId="0" fillId="0" borderId="0" xfId="0" applyFont="1"/>
    <xf numFmtId="0" fontId="11" fillId="0" borderId="0" xfId="10"/>
    <xf numFmtId="181" fontId="6" fillId="0" borderId="0" xfId="9" applyNumberFormat="1" applyFont="1" applyAlignment="1">
      <alignment horizontal="left" vertical="center"/>
    </xf>
    <xf numFmtId="181" fontId="12" fillId="0" borderId="0" xfId="9" applyNumberFormat="1" applyFont="1" applyAlignment="1">
      <alignment horizontal="right"/>
    </xf>
    <xf numFmtId="181" fontId="13" fillId="0" borderId="13" xfId="9" applyNumberFormat="1" applyFont="1" applyBorder="1" applyAlignment="1">
      <alignment horizontal="center" vertical="center"/>
    </xf>
    <xf numFmtId="3" fontId="13" fillId="0" borderId="14" xfId="11" applyNumberFormat="1" applyFont="1" applyFill="1" applyBorder="1" applyAlignment="1" applyProtection="1">
      <alignment horizontal="center" vertical="center"/>
      <protection locked="0"/>
    </xf>
    <xf numFmtId="181" fontId="15" fillId="0" borderId="0" xfId="9" applyNumberFormat="1" applyFont="1" applyAlignment="1">
      <alignment vertical="center"/>
    </xf>
    <xf numFmtId="181" fontId="13" fillId="0" borderId="13" xfId="1903" applyNumberFormat="1" applyFont="1" applyFill="1" applyBorder="1" applyAlignment="1" applyProtection="1">
      <alignment vertical="center"/>
      <protection locked="0"/>
    </xf>
    <xf numFmtId="181" fontId="13" fillId="0" borderId="13" xfId="1903" applyNumberFormat="1" applyFont="1" applyFill="1" applyBorder="1" applyAlignment="1" applyProtection="1">
      <alignment vertical="center"/>
    </xf>
    <xf numFmtId="181" fontId="7" fillId="0" borderId="13" xfId="9" applyNumberFormat="1" applyFont="1" applyBorder="1" applyAlignment="1">
      <alignment horizontal="center" vertical="center"/>
    </xf>
    <xf numFmtId="3" fontId="7" fillId="0" borderId="14" xfId="1927" applyNumberFormat="1" applyFont="1" applyFill="1" applyBorder="1" applyAlignment="1" applyProtection="1">
      <alignment horizontal="center" vertical="center"/>
      <protection locked="0"/>
    </xf>
    <xf numFmtId="181" fontId="7" fillId="0" borderId="13" xfId="9" applyNumberFormat="1" applyFont="1" applyBorder="1" applyAlignment="1">
      <alignment vertical="center"/>
    </xf>
    <xf numFmtId="0" fontId="7" fillId="0" borderId="0" xfId="1934" applyFont="1">
      <alignment vertical="center"/>
    </xf>
    <xf numFmtId="179" fontId="3" fillId="0" borderId="0" xfId="1934" applyNumberFormat="1">
      <alignment vertical="center"/>
    </xf>
    <xf numFmtId="199" fontId="3" fillId="0" borderId="0" xfId="1934" applyNumberFormat="1">
      <alignment vertical="center"/>
    </xf>
    <xf numFmtId="0" fontId="3" fillId="0" borderId="0" xfId="1934" applyAlignment="1">
      <alignment horizontal="center" vertical="center"/>
    </xf>
    <xf numFmtId="0" fontId="3" fillId="0" borderId="0" xfId="1934">
      <alignment vertical="center"/>
    </xf>
    <xf numFmtId="181" fontId="6" fillId="0" borderId="0" xfId="9" applyNumberFormat="1" applyFont="1" applyFill="1" applyAlignment="1">
      <alignment horizontal="left" vertical="center"/>
    </xf>
    <xf numFmtId="199" fontId="7" fillId="0" borderId="0" xfId="1934" applyNumberFormat="1" applyFont="1" applyAlignment="1">
      <alignment horizontal="right"/>
    </xf>
    <xf numFmtId="0" fontId="62" fillId="0" borderId="0" xfId="1137" applyFont="1" applyFill="1" applyAlignment="1">
      <alignment horizontal="center" vertical="center" wrapText="1"/>
    </xf>
    <xf numFmtId="0" fontId="17" fillId="0" borderId="0" xfId="1137" applyFill="1" applyAlignment="1">
      <alignment vertical="center" wrapText="1"/>
    </xf>
    <xf numFmtId="0" fontId="7" fillId="0" borderId="13" xfId="1927" applyFont="1" applyFill="1" applyBorder="1" applyAlignment="1">
      <alignment horizontal="center" vertical="center"/>
    </xf>
    <xf numFmtId="0" fontId="63" fillId="0" borderId="13" xfId="1934" applyFont="1" applyBorder="1" applyAlignment="1">
      <alignment horizontal="justify" vertical="center" wrapText="1"/>
    </xf>
    <xf numFmtId="200" fontId="7" fillId="0" borderId="13" xfId="1934" applyNumberFormat="1" applyFont="1" applyBorder="1" applyAlignment="1">
      <alignment horizontal="right" vertical="center"/>
    </xf>
    <xf numFmtId="200" fontId="64" fillId="0" borderId="13" xfId="9" applyNumberFormat="1" applyFont="1" applyFill="1" applyBorder="1" applyAlignment="1" applyProtection="1">
      <alignment horizontal="right" vertical="center"/>
      <protection locked="0"/>
    </xf>
    <xf numFmtId="201" fontId="64" fillId="0" borderId="13" xfId="9" applyNumberFormat="1" applyFont="1" applyFill="1" applyBorder="1" applyAlignment="1" applyProtection="1">
      <alignment horizontal="right" vertical="center"/>
      <protection locked="0"/>
    </xf>
    <xf numFmtId="0" fontId="65" fillId="0" borderId="0" xfId="1934" applyFont="1" applyAlignment="1">
      <alignment horizontal="center" vertical="center"/>
    </xf>
    <xf numFmtId="0" fontId="65" fillId="0" borderId="0" xfId="1934" applyFont="1" applyAlignment="1">
      <alignment vertical="center"/>
    </xf>
    <xf numFmtId="0" fontId="35" fillId="0" borderId="13" xfId="1934" applyFont="1" applyBorder="1" applyAlignment="1">
      <alignment horizontal="left" vertical="center" wrapText="1" indent="1"/>
    </xf>
    <xf numFmtId="200" fontId="7" fillId="0" borderId="13" xfId="1934" applyNumberFormat="1" applyFont="1" applyFill="1" applyBorder="1" applyAlignment="1">
      <alignment horizontal="right" vertical="center"/>
    </xf>
    <xf numFmtId="0" fontId="0" fillId="0" borderId="0" xfId="1934" applyFont="1" applyAlignment="1">
      <alignment horizontal="center" vertical="center"/>
    </xf>
    <xf numFmtId="0" fontId="0" fillId="0" borderId="0" xfId="1934" applyFont="1" applyAlignment="1">
      <alignment vertical="center"/>
    </xf>
    <xf numFmtId="0" fontId="35" fillId="0" borderId="13" xfId="1934" applyFont="1" applyFill="1" applyBorder="1" applyAlignment="1">
      <alignment horizontal="left" vertical="center" wrapText="1" indent="1"/>
    </xf>
    <xf numFmtId="0" fontId="7" fillId="0" borderId="13" xfId="1934" applyFont="1" applyBorder="1" applyAlignment="1">
      <alignment horizontal="left" vertical="center" wrapText="1" indent="1"/>
    </xf>
    <xf numFmtId="0" fontId="6" fillId="0" borderId="0" xfId="1934" applyFont="1" applyAlignment="1">
      <alignment vertical="center"/>
    </xf>
    <xf numFmtId="200" fontId="35" fillId="0" borderId="24" xfId="1927" applyNumberFormat="1" applyFont="1" applyFill="1" applyBorder="1" applyAlignment="1" applyProtection="1">
      <alignment horizontal="right" vertical="center"/>
    </xf>
    <xf numFmtId="200" fontId="35" fillId="0" borderId="13" xfId="1927" applyNumberFormat="1" applyFont="1" applyFill="1" applyBorder="1" applyAlignment="1" applyProtection="1">
      <alignment horizontal="right" vertical="center"/>
    </xf>
    <xf numFmtId="0" fontId="11" fillId="0" borderId="0" xfId="1935" applyFont="1"/>
    <xf numFmtId="0" fontId="3" fillId="0" borderId="0" xfId="1927">
      <alignment vertical="center"/>
    </xf>
    <xf numFmtId="0" fontId="67" fillId="0" borderId="0" xfId="1935" applyFont="1" applyAlignment="1">
      <alignment vertical="center" wrapText="1"/>
    </xf>
    <xf numFmtId="0" fontId="68" fillId="0" borderId="0" xfId="1935" applyFont="1" applyAlignment="1">
      <alignment horizontal="center" vertical="center" wrapText="1"/>
    </xf>
    <xf numFmtId="49" fontId="69" fillId="0" borderId="0" xfId="1935" applyNumberFormat="1" applyFont="1" applyBorder="1" applyAlignment="1">
      <alignment horizontal="left" vertical="center" wrapText="1" indent="3"/>
    </xf>
    <xf numFmtId="49" fontId="67" fillId="0" borderId="0" xfId="1935" applyNumberFormat="1" applyFont="1" applyAlignment="1">
      <alignment vertical="center" wrapText="1"/>
    </xf>
    <xf numFmtId="49" fontId="69" fillId="0" borderId="0" xfId="1935" applyNumberFormat="1" applyFont="1" applyFill="1" applyAlignment="1">
      <alignment horizontal="left" vertical="center" wrapText="1" indent="3"/>
    </xf>
    <xf numFmtId="0" fontId="11" fillId="0" borderId="0" xfId="1935" applyFont="1" applyFill="1"/>
    <xf numFmtId="49" fontId="67" fillId="0" borderId="0" xfId="1935" applyNumberFormat="1" applyFont="1" applyFill="1" applyAlignment="1">
      <alignment vertical="center" wrapText="1"/>
    </xf>
    <xf numFmtId="49" fontId="69" fillId="0" borderId="0" xfId="1935" applyNumberFormat="1" applyFont="1" applyAlignment="1">
      <alignment horizontal="left" vertical="center" wrapText="1" indent="3"/>
    </xf>
    <xf numFmtId="0" fontId="4" fillId="34" borderId="0" xfId="1936" applyFont="1" applyFill="1" applyAlignment="1">
      <alignment vertical="center"/>
    </xf>
    <xf numFmtId="0" fontId="70" fillId="34" borderId="0" xfId="1936" applyFont="1" applyFill="1" applyAlignment="1">
      <alignment vertical="center"/>
    </xf>
    <xf numFmtId="0" fontId="70" fillId="34" borderId="0" xfId="1936" applyFont="1" applyFill="1" applyAlignment="1">
      <alignment vertical="center" wrapText="1"/>
    </xf>
    <xf numFmtId="0" fontId="1" fillId="0" borderId="0" xfId="1937" applyNumberFormat="1" applyFont="1">
      <alignment vertical="center"/>
    </xf>
    <xf numFmtId="0" fontId="73" fillId="34" borderId="12" xfId="1936" applyFont="1" applyFill="1" applyBorder="1" applyAlignment="1">
      <alignment horizontal="center" vertical="center"/>
    </xf>
    <xf numFmtId="0" fontId="74" fillId="34" borderId="12" xfId="1936" applyFont="1" applyFill="1" applyBorder="1" applyAlignment="1">
      <alignment horizontal="left" vertical="center"/>
    </xf>
    <xf numFmtId="0" fontId="75" fillId="34" borderId="12" xfId="1936" applyFont="1" applyFill="1" applyBorder="1" applyAlignment="1">
      <alignment vertical="center"/>
    </xf>
    <xf numFmtId="2" fontId="74" fillId="6" borderId="12" xfId="1936" applyNumberFormat="1" applyFont="1" applyFill="1" applyBorder="1" applyAlignment="1">
      <alignment vertical="center" shrinkToFit="1"/>
    </xf>
    <xf numFmtId="10" fontId="76" fillId="6" borderId="12" xfId="1936" applyNumberFormat="1" applyFont="1" applyFill="1" applyBorder="1" applyAlignment="1">
      <alignment vertical="center" shrinkToFit="1"/>
    </xf>
    <xf numFmtId="0" fontId="77" fillId="34" borderId="12" xfId="1936" applyFont="1" applyFill="1" applyBorder="1" applyAlignment="1">
      <alignment horizontal="left" vertical="center"/>
    </xf>
    <xf numFmtId="0" fontId="78" fillId="34" borderId="12" xfId="1936" applyFont="1" applyFill="1" applyBorder="1" applyAlignment="1">
      <alignment vertical="center"/>
    </xf>
    <xf numFmtId="2" fontId="77" fillId="2" borderId="12" xfId="1936" applyNumberFormat="1" applyFont="1" applyFill="1" applyBorder="1" applyAlignment="1">
      <alignment vertical="center" shrinkToFit="1"/>
    </xf>
    <xf numFmtId="10" fontId="77" fillId="6" borderId="12" xfId="1936" applyNumberFormat="1" applyFont="1" applyFill="1" applyBorder="1" applyAlignment="1">
      <alignment vertical="center" shrinkToFit="1"/>
    </xf>
    <xf numFmtId="2" fontId="76" fillId="6" borderId="12" xfId="1936" applyNumberFormat="1" applyFont="1" applyFill="1" applyBorder="1" applyAlignment="1">
      <alignment vertical="center" shrinkToFit="1"/>
    </xf>
    <xf numFmtId="10" fontId="74" fillId="6" borderId="12" xfId="1936" applyNumberFormat="1" applyFont="1" applyFill="1" applyBorder="1" applyAlignment="1">
      <alignment vertical="center" shrinkToFit="1"/>
    </xf>
    <xf numFmtId="202" fontId="77" fillId="6" borderId="12" xfId="1936" applyNumberFormat="1" applyFont="1" applyFill="1" applyBorder="1" applyAlignment="1">
      <alignment vertical="center" shrinkToFit="1"/>
    </xf>
    <xf numFmtId="0" fontId="79" fillId="34" borderId="12" xfId="1936" applyFont="1" applyFill="1" applyBorder="1" applyAlignment="1">
      <alignment vertical="center"/>
    </xf>
    <xf numFmtId="2" fontId="73" fillId="2" borderId="12" xfId="1937" applyNumberFormat="1" applyFont="1" applyFill="1" applyBorder="1" applyAlignment="1">
      <alignment vertical="center" shrinkToFit="1"/>
    </xf>
    <xf numFmtId="2" fontId="73" fillId="2" borderId="12" xfId="1945" applyNumberFormat="1" applyFont="1" applyFill="1" applyBorder="1" applyAlignment="1">
      <alignment vertical="center" shrinkToFit="1"/>
    </xf>
    <xf numFmtId="10" fontId="73" fillId="6" borderId="12" xfId="1945" applyNumberFormat="1" applyFont="1" applyFill="1" applyBorder="1" applyAlignment="1">
      <alignment vertical="center" shrinkToFit="1"/>
    </xf>
    <xf numFmtId="2" fontId="73" fillId="6" borderId="12" xfId="1937" applyNumberFormat="1" applyFont="1" applyFill="1" applyBorder="1" applyAlignment="1">
      <alignment vertical="center" shrinkToFit="1"/>
    </xf>
    <xf numFmtId="2" fontId="73" fillId="6" borderId="12" xfId="1945" applyNumberFormat="1" applyFont="1" applyFill="1" applyBorder="1" applyAlignment="1">
      <alignment vertical="center" shrinkToFit="1"/>
    </xf>
    <xf numFmtId="0" fontId="4" fillId="34" borderId="0" xfId="1941" applyFont="1" applyFill="1" applyAlignment="1">
      <alignment vertical="center"/>
    </xf>
    <xf numFmtId="0" fontId="61" fillId="34" borderId="0" xfId="1937" applyFont="1" applyFill="1">
      <alignment vertical="center"/>
    </xf>
    <xf numFmtId="0" fontId="73" fillId="34" borderId="8" xfId="1941" applyFont="1" applyFill="1" applyBorder="1" applyAlignment="1">
      <alignment horizontal="right" vertical="center"/>
    </xf>
    <xf numFmtId="0" fontId="73" fillId="34" borderId="12" xfId="1941" applyFont="1" applyFill="1" applyBorder="1" applyAlignment="1">
      <alignment horizontal="center" vertical="center" wrapText="1"/>
    </xf>
    <xf numFmtId="0" fontId="73" fillId="34" borderId="12" xfId="1942" applyFont="1" applyFill="1" applyBorder="1" applyAlignment="1">
      <alignment horizontal="center" vertical="center" wrapText="1"/>
    </xf>
    <xf numFmtId="0" fontId="73" fillId="34" borderId="12" xfId="1941" applyFont="1" applyFill="1" applyBorder="1" applyAlignment="1">
      <alignment vertical="center"/>
    </xf>
    <xf numFmtId="2" fontId="73" fillId="4" borderId="12" xfId="1942" applyNumberFormat="1" applyFont="1" applyFill="1" applyBorder="1" applyAlignment="1">
      <alignment vertical="center" shrinkToFit="1"/>
    </xf>
    <xf numFmtId="2" fontId="73" fillId="4" borderId="12" xfId="1941" applyNumberFormat="1" applyFont="1" applyFill="1" applyBorder="1" applyAlignment="1">
      <alignment vertical="center" shrinkToFit="1"/>
    </xf>
    <xf numFmtId="10" fontId="73" fillId="4" borderId="12" xfId="1941" applyNumberFormat="1" applyFont="1" applyFill="1" applyBorder="1" applyAlignment="1">
      <alignment vertical="center" shrinkToFit="1"/>
    </xf>
    <xf numFmtId="0" fontId="76" fillId="34" borderId="12" xfId="1941" applyFont="1" applyFill="1" applyBorder="1" applyAlignment="1">
      <alignment vertical="center"/>
    </xf>
    <xf numFmtId="2" fontId="73" fillId="4" borderId="12" xfId="1937" applyNumberFormat="1" applyFont="1" applyFill="1" applyBorder="1" applyAlignment="1">
      <alignment vertical="center" shrinkToFit="1"/>
    </xf>
    <xf numFmtId="2" fontId="73" fillId="2" borderId="12" xfId="1942" applyNumberFormat="1" applyFont="1" applyFill="1" applyBorder="1" applyAlignment="1">
      <alignment vertical="center" shrinkToFit="1"/>
    </xf>
    <xf numFmtId="2" fontId="73" fillId="2" borderId="12" xfId="1941" applyNumberFormat="1" applyFont="1" applyFill="1" applyBorder="1" applyAlignment="1">
      <alignment vertical="center" shrinkToFit="1"/>
    </xf>
    <xf numFmtId="2" fontId="73" fillId="34" borderId="12" xfId="1937" applyNumberFormat="1" applyFont="1" applyFill="1" applyBorder="1" applyAlignment="1">
      <alignment vertical="center" shrinkToFit="1"/>
    </xf>
    <xf numFmtId="0" fontId="73" fillId="2" borderId="12" xfId="1941" applyFont="1" applyFill="1" applyBorder="1" applyAlignment="1">
      <alignment vertical="center"/>
    </xf>
    <xf numFmtId="10" fontId="73" fillId="2" borderId="12" xfId="1941" applyNumberFormat="1" applyFont="1" applyFill="1" applyBorder="1" applyAlignment="1">
      <alignment vertical="center" shrinkToFit="1"/>
    </xf>
    <xf numFmtId="0" fontId="73" fillId="34" borderId="12" xfId="1941" applyFont="1" applyFill="1" applyBorder="1" applyAlignment="1">
      <alignment horizontal="left" vertical="center"/>
    </xf>
    <xf numFmtId="2" fontId="73" fillId="2" borderId="12" xfId="1941" applyNumberFormat="1" applyFont="1" applyFill="1" applyBorder="1" applyAlignment="1">
      <alignment vertical="center"/>
    </xf>
    <xf numFmtId="10" fontId="73" fillId="2" borderId="12" xfId="1941" applyNumberFormat="1" applyFont="1" applyFill="1" applyBorder="1" applyAlignment="1">
      <alignment vertical="center"/>
    </xf>
    <xf numFmtId="0" fontId="1" fillId="0" borderId="12" xfId="1937" applyFont="1" applyBorder="1">
      <alignment vertical="center"/>
    </xf>
    <xf numFmtId="2" fontId="61" fillId="34" borderId="12" xfId="1937" applyNumberFormat="1" applyFont="1" applyFill="1" applyBorder="1">
      <alignment vertical="center"/>
    </xf>
    <xf numFmtId="10" fontId="73" fillId="3" borderId="12" xfId="1937" applyNumberFormat="1" applyFont="1" applyFill="1" applyBorder="1">
      <alignment vertical="center"/>
    </xf>
    <xf numFmtId="0" fontId="84" fillId="2" borderId="0" xfId="1947" applyFont="1" applyFill="1">
      <alignment vertical="center"/>
    </xf>
    <xf numFmtId="10" fontId="89" fillId="2" borderId="0" xfId="1948" applyNumberFormat="1" applyFont="1" applyFill="1">
      <alignment vertical="center" wrapText="1"/>
    </xf>
    <xf numFmtId="0" fontId="90" fillId="2" borderId="0" xfId="1950" applyFont="1" applyFill="1">
      <alignment horizontal="center" vertical="center"/>
    </xf>
    <xf numFmtId="2" fontId="70" fillId="34" borderId="10" xfId="1964" applyNumberFormat="1" applyFont="1" applyFill="1" applyBorder="1" applyAlignment="1">
      <alignment vertical="center" shrinkToFit="1"/>
    </xf>
    <xf numFmtId="2" fontId="70" fillId="2" borderId="12" xfId="1964" applyNumberFormat="1" applyFont="1" applyFill="1" applyBorder="1" applyAlignment="1">
      <alignment vertical="center" shrinkToFit="1"/>
    </xf>
    <xf numFmtId="10" fontId="70" fillId="36" borderId="12" xfId="1965" applyNumberFormat="1" applyFont="1" applyFill="1" applyBorder="1" applyAlignment="1">
      <alignment vertical="center" shrinkToFit="1"/>
    </xf>
    <xf numFmtId="49" fontId="88" fillId="2" borderId="12" xfId="1967" applyNumberFormat="1" applyFont="1" applyFill="1" applyBorder="1">
      <alignment horizontal="left" vertical="center" wrapText="1" shrinkToFit="1"/>
    </xf>
    <xf numFmtId="2" fontId="70" fillId="5" borderId="2" xfId="1965" applyNumberFormat="1" applyFont="1" applyFill="1" applyBorder="1" applyAlignment="1">
      <alignment vertical="center" shrinkToFit="1"/>
    </xf>
    <xf numFmtId="2" fontId="70" fillId="5" borderId="3" xfId="1964" applyNumberFormat="1" applyFont="1" applyFill="1" applyBorder="1" applyAlignment="1">
      <alignment vertical="center" shrinkToFit="1"/>
    </xf>
    <xf numFmtId="10" fontId="87" fillId="2" borderId="0" xfId="1951" applyNumberFormat="1" applyFont="1" applyFill="1" applyBorder="1">
      <alignment horizontal="right" vertical="center" wrapText="1"/>
    </xf>
    <xf numFmtId="0" fontId="79" fillId="2" borderId="6" xfId="1960" applyFont="1" applyFill="1" applyBorder="1">
      <alignment horizontal="center" vertical="center"/>
    </xf>
    <xf numFmtId="10" fontId="79" fillId="2" borderId="6" xfId="1961" applyNumberFormat="1" applyFont="1" applyFill="1" applyBorder="1">
      <alignment horizontal="center" vertical="center" wrapText="1"/>
    </xf>
    <xf numFmtId="49" fontId="4" fillId="34" borderId="0" xfId="1972" applyNumberFormat="1" applyFont="1" applyFill="1" applyAlignment="1">
      <alignment vertical="center"/>
    </xf>
    <xf numFmtId="204" fontId="72" fillId="34" borderId="0" xfId="1972" applyNumberFormat="1" applyFont="1" applyFill="1" applyAlignment="1">
      <alignment vertical="center"/>
    </xf>
    <xf numFmtId="49" fontId="72" fillId="34" borderId="0" xfId="1972" applyNumberFormat="1" applyFont="1" applyFill="1" applyAlignment="1">
      <alignment vertical="center"/>
    </xf>
    <xf numFmtId="49" fontId="73" fillId="34" borderId="12" xfId="1972" applyNumberFormat="1" applyFont="1" applyFill="1" applyBorder="1" applyAlignment="1">
      <alignment vertical="center"/>
    </xf>
    <xf numFmtId="204" fontId="73" fillId="34" borderId="12" xfId="1972" applyNumberFormat="1" applyFont="1" applyFill="1" applyBorder="1" applyAlignment="1">
      <alignment vertical="center"/>
    </xf>
    <xf numFmtId="2" fontId="73" fillId="4" borderId="12" xfId="1972" applyNumberFormat="1" applyFont="1" applyFill="1" applyBorder="1" applyAlignment="1">
      <alignment vertical="center" shrinkToFit="1"/>
    </xf>
    <xf numFmtId="2" fontId="73" fillId="2" borderId="12" xfId="1972" applyNumberFormat="1" applyFont="1" applyFill="1" applyBorder="1" applyAlignment="1">
      <alignment vertical="center" shrinkToFit="1"/>
    </xf>
    <xf numFmtId="205" fontId="73" fillId="34" borderId="12" xfId="1972" applyNumberFormat="1" applyFont="1" applyFill="1" applyBorder="1" applyAlignment="1">
      <alignment vertical="center"/>
    </xf>
    <xf numFmtId="0" fontId="76" fillId="34" borderId="12" xfId="1972" applyFont="1" applyFill="1" applyBorder="1" applyAlignment="1">
      <alignment horizontal="center" vertical="center" indent="2"/>
    </xf>
    <xf numFmtId="204" fontId="72" fillId="34" borderId="12" xfId="1972" applyNumberFormat="1" applyFont="1" applyFill="1" applyBorder="1" applyAlignment="1">
      <alignment vertical="center"/>
    </xf>
    <xf numFmtId="2" fontId="73" fillId="3" borderId="12" xfId="1972" applyNumberFormat="1" applyFont="1" applyFill="1" applyBorder="1" applyAlignment="1">
      <alignment vertical="center" shrinkToFit="1"/>
    </xf>
    <xf numFmtId="2" fontId="73" fillId="6" borderId="12" xfId="1972" applyNumberFormat="1" applyFont="1" applyFill="1" applyBorder="1" applyAlignment="1">
      <alignment vertical="center" shrinkToFit="1"/>
    </xf>
    <xf numFmtId="2" fontId="73" fillId="35" borderId="12" xfId="1972" applyNumberFormat="1" applyFont="1" applyFill="1" applyBorder="1" applyAlignment="1">
      <alignment vertical="center" shrinkToFit="1"/>
    </xf>
    <xf numFmtId="49" fontId="72" fillId="34" borderId="0" xfId="1937" applyNumberFormat="1" applyFont="1" applyFill="1">
      <alignment vertical="center"/>
    </xf>
    <xf numFmtId="0" fontId="72" fillId="34" borderId="0" xfId="1937" applyFont="1" applyFill="1">
      <alignment vertical="center"/>
    </xf>
    <xf numFmtId="0" fontId="72" fillId="34" borderId="0" xfId="1972" applyFont="1" applyFill="1" applyAlignment="1">
      <alignment vertical="center"/>
    </xf>
    <xf numFmtId="0" fontId="84" fillId="2" borderId="0" xfId="1974" applyFont="1" applyFill="1"/>
    <xf numFmtId="0" fontId="79" fillId="2" borderId="0" xfId="1975" applyFont="1" applyFill="1"/>
    <xf numFmtId="0" fontId="79" fillId="2" borderId="0" xfId="1977" applyFont="1" applyFill="1">
      <alignment vertical="center"/>
    </xf>
    <xf numFmtId="0" fontId="87" fillId="2" borderId="0" xfId="1978" applyFont="1" applyFill="1">
      <alignment horizontal="right" vertical="center"/>
    </xf>
    <xf numFmtId="0" fontId="70" fillId="2" borderId="6" xfId="1982" applyFont="1" applyFill="1" applyBorder="1">
      <alignment horizontal="center" vertical="center" wrapText="1"/>
    </xf>
    <xf numFmtId="0" fontId="79" fillId="2" borderId="12" xfId="1983" applyFont="1" applyFill="1" applyBorder="1">
      <alignment vertical="center"/>
    </xf>
    <xf numFmtId="1" fontId="87" fillId="2" borderId="12" xfId="1984" applyNumberFormat="1" applyFont="1" applyFill="1" applyBorder="1">
      <alignment vertical="center"/>
    </xf>
    <xf numFmtId="2" fontId="70" fillId="0" borderId="12" xfId="1937" applyNumberFormat="1" applyFont="1" applyBorder="1" applyAlignment="1">
      <alignment vertical="center" shrinkToFit="1"/>
    </xf>
    <xf numFmtId="2" fontId="70" fillId="36" borderId="12" xfId="1937" applyNumberFormat="1" applyFont="1" applyFill="1" applyBorder="1" applyAlignment="1">
      <alignment vertical="center" shrinkToFit="1"/>
    </xf>
    <xf numFmtId="2" fontId="70" fillId="34" borderId="12" xfId="1937" applyNumberFormat="1" applyFont="1" applyFill="1" applyBorder="1" applyAlignment="1">
      <alignment vertical="center" shrinkToFit="1"/>
    </xf>
    <xf numFmtId="0" fontId="79" fillId="2" borderId="12" xfId="1986" applyFont="1" applyFill="1" applyBorder="1">
      <alignment vertical="center"/>
    </xf>
    <xf numFmtId="2" fontId="70" fillId="2" borderId="12" xfId="1937" applyNumberFormat="1" applyFont="1" applyFill="1" applyBorder="1" applyAlignment="1">
      <alignment vertical="center" shrinkToFit="1"/>
    </xf>
    <xf numFmtId="49" fontId="87" fillId="0" borderId="12" xfId="1987" applyNumberFormat="1" applyFont="1" applyBorder="1">
      <alignment vertical="center"/>
      <protection locked="0"/>
    </xf>
    <xf numFmtId="49" fontId="79" fillId="2" borderId="12" xfId="1988" applyNumberFormat="1" applyFont="1" applyFill="1" applyBorder="1">
      <alignment vertical="center"/>
      <protection locked="0"/>
    </xf>
    <xf numFmtId="49" fontId="87" fillId="0" borderId="12" xfId="1989" applyNumberFormat="1" applyFont="1" applyBorder="1">
      <alignment vertical="center"/>
      <protection locked="0"/>
    </xf>
    <xf numFmtId="49" fontId="79" fillId="2" borderId="12" xfId="1990" applyNumberFormat="1" applyFont="1" applyFill="1" applyBorder="1">
      <alignment vertical="center"/>
      <protection locked="0"/>
    </xf>
    <xf numFmtId="49" fontId="87" fillId="0" borderId="12" xfId="1991" applyNumberFormat="1" applyFont="1" applyBorder="1">
      <alignment vertical="center"/>
      <protection locked="0"/>
    </xf>
    <xf numFmtId="49" fontId="79" fillId="2" borderId="12" xfId="1992" applyNumberFormat="1" applyFont="1" applyFill="1" applyBorder="1">
      <alignment vertical="center"/>
      <protection locked="0"/>
    </xf>
    <xf numFmtId="49" fontId="87" fillId="0" borderId="12" xfId="1993" applyNumberFormat="1" applyFont="1" applyBorder="1">
      <alignment vertical="center"/>
      <protection locked="0"/>
    </xf>
    <xf numFmtId="49" fontId="79" fillId="2" borderId="12" xfId="1994" applyNumberFormat="1" applyFont="1" applyFill="1" applyBorder="1">
      <alignment vertical="center"/>
      <protection locked="0"/>
    </xf>
    <xf numFmtId="49" fontId="87" fillId="0" borderId="12" xfId="1995" applyNumberFormat="1" applyFont="1" applyBorder="1">
      <alignment vertical="center"/>
      <protection locked="0"/>
    </xf>
    <xf numFmtId="49" fontId="79" fillId="2" borderId="12" xfId="1996" applyNumberFormat="1" applyFont="1" applyFill="1" applyBorder="1">
      <alignment vertical="center"/>
      <protection locked="0"/>
    </xf>
    <xf numFmtId="2" fontId="70" fillId="5" borderId="12" xfId="1937" applyNumberFormat="1" applyFont="1" applyFill="1" applyBorder="1" applyAlignment="1">
      <alignment vertical="center" shrinkToFit="1"/>
    </xf>
    <xf numFmtId="0" fontId="70" fillId="34" borderId="12" xfId="1997" applyFont="1" applyFill="1" applyBorder="1" applyAlignment="1">
      <alignment horizontal="center" vertical="center"/>
    </xf>
    <xf numFmtId="0" fontId="88" fillId="34" borderId="0" xfId="1997" applyFont="1" applyFill="1" applyAlignment="1">
      <alignment horizontal="right" vertical="center"/>
    </xf>
    <xf numFmtId="0" fontId="70" fillId="34" borderId="0" xfId="1997" applyFont="1" applyFill="1" applyAlignment="1">
      <alignment vertical="center"/>
    </xf>
    <xf numFmtId="0" fontId="70" fillId="34" borderId="0" xfId="1997" applyFont="1" applyFill="1"/>
    <xf numFmtId="0" fontId="93" fillId="34" borderId="0" xfId="1997" applyFont="1" applyFill="1"/>
    <xf numFmtId="204" fontId="4" fillId="34" borderId="12" xfId="1972" applyNumberFormat="1" applyFont="1" applyFill="1" applyBorder="1" applyAlignment="1">
      <alignment horizontal="center" vertical="center" wrapText="1"/>
    </xf>
    <xf numFmtId="0" fontId="72" fillId="34" borderId="8" xfId="1936" applyFont="1" applyFill="1" applyBorder="1" applyAlignment="1">
      <alignment horizontal="right" vertical="center" wrapText="1"/>
    </xf>
    <xf numFmtId="0" fontId="73" fillId="34" borderId="12" xfId="1936" applyFont="1" applyFill="1" applyBorder="1" applyAlignment="1">
      <alignment horizontal="center" vertical="center" wrapText="1"/>
    </xf>
    <xf numFmtId="0" fontId="73" fillId="34" borderId="12" xfId="1938" applyFont="1" applyFill="1" applyBorder="1" applyAlignment="1">
      <alignment horizontal="center" vertical="center" wrapText="1"/>
    </xf>
    <xf numFmtId="2" fontId="73" fillId="34" borderId="12" xfId="1936" applyNumberFormat="1" applyFont="1" applyFill="1" applyBorder="1" applyAlignment="1">
      <alignment vertical="center" shrinkToFit="1"/>
    </xf>
    <xf numFmtId="2" fontId="73" fillId="34" borderId="0" xfId="1936" applyNumberFormat="1" applyFont="1" applyFill="1" applyAlignment="1">
      <alignment vertical="center" shrinkToFit="1"/>
    </xf>
    <xf numFmtId="0" fontId="4" fillId="34" borderId="0" xfId="1937" applyFont="1" applyFill="1" applyAlignment="1">
      <alignment horizontal="left" vertical="center"/>
    </xf>
    <xf numFmtId="0" fontId="2" fillId="34" borderId="0" xfId="1937" applyFont="1" applyFill="1">
      <alignment vertical="center"/>
    </xf>
    <xf numFmtId="0" fontId="4" fillId="34" borderId="12" xfId="1937" applyFont="1" applyFill="1" applyBorder="1" applyAlignment="1">
      <alignment horizontal="center" vertical="center"/>
    </xf>
    <xf numFmtId="0" fontId="73" fillId="34" borderId="12" xfId="1937" applyFont="1" applyFill="1" applyBorder="1" applyAlignment="1">
      <alignment horizontal="center" vertical="center"/>
    </xf>
    <xf numFmtId="0" fontId="73" fillId="34" borderId="3" xfId="1937" applyFont="1" applyFill="1" applyBorder="1">
      <alignment vertical="center"/>
    </xf>
    <xf numFmtId="2" fontId="73" fillId="34" borderId="12" xfId="1945" applyNumberFormat="1" applyFont="1" applyFill="1" applyBorder="1" applyAlignment="1">
      <alignment vertical="center" shrinkToFit="1"/>
    </xf>
    <xf numFmtId="180" fontId="73" fillId="34" borderId="3" xfId="1937" applyNumberFormat="1" applyFont="1" applyFill="1" applyBorder="1" applyAlignment="1">
      <alignment horizontal="left" vertical="center"/>
    </xf>
    <xf numFmtId="179" fontId="73" fillId="34" borderId="3" xfId="1937" applyNumberFormat="1" applyFont="1" applyFill="1" applyBorder="1" applyAlignment="1">
      <alignment horizontal="left" vertical="center"/>
    </xf>
    <xf numFmtId="0" fontId="73" fillId="34" borderId="4" xfId="1937" applyFont="1" applyFill="1" applyBorder="1">
      <alignment vertical="center"/>
    </xf>
    <xf numFmtId="0" fontId="73" fillId="34" borderId="12" xfId="1937" applyFont="1" applyFill="1" applyBorder="1" applyAlignment="1">
      <alignment horizontal="left" vertical="center"/>
    </xf>
    <xf numFmtId="202" fontId="73" fillId="6" borderId="12" xfId="1937" applyNumberFormat="1" applyFont="1" applyFill="1" applyBorder="1" applyAlignment="1">
      <alignment vertical="center" shrinkToFit="1"/>
    </xf>
    <xf numFmtId="0" fontId="76" fillId="34" borderId="12" xfId="1941" applyFont="1" applyFill="1" applyBorder="1" applyAlignment="1">
      <alignment horizontal="center" vertical="center"/>
    </xf>
    <xf numFmtId="2" fontId="73" fillId="34" borderId="12" xfId="1942" applyNumberFormat="1" applyFont="1" applyFill="1" applyBorder="1" applyAlignment="1">
      <alignment vertical="center" shrinkToFit="1"/>
    </xf>
    <xf numFmtId="2" fontId="73" fillId="34" borderId="12" xfId="1941" applyNumberFormat="1" applyFont="1" applyFill="1" applyBorder="1" applyAlignment="1">
      <alignment vertical="center" shrinkToFit="1"/>
    </xf>
    <xf numFmtId="2" fontId="73" fillId="35" borderId="12" xfId="1942" applyNumberFormat="1" applyFont="1" applyFill="1" applyBorder="1" applyAlignment="1">
      <alignment vertical="center" shrinkToFit="1"/>
    </xf>
    <xf numFmtId="2" fontId="73" fillId="35" borderId="12" xfId="1937" applyNumberFormat="1" applyFont="1" applyFill="1" applyBorder="1" applyAlignment="1">
      <alignment vertical="center" shrinkToFit="1"/>
    </xf>
    <xf numFmtId="0" fontId="1" fillId="0" borderId="12" xfId="1937" applyFont="1" applyBorder="1" applyAlignment="1">
      <alignment horizontal="left" vertical="center"/>
    </xf>
    <xf numFmtId="2" fontId="73" fillId="34" borderId="12" xfId="1937" applyNumberFormat="1" applyFont="1" applyFill="1" applyBorder="1">
      <alignment vertical="center"/>
    </xf>
    <xf numFmtId="2" fontId="61" fillId="0" borderId="12" xfId="1937" applyNumberFormat="1" applyFont="1" applyBorder="1">
      <alignment vertical="center"/>
    </xf>
    <xf numFmtId="10" fontId="73" fillId="37" borderId="12" xfId="1937" applyNumberFormat="1" applyFont="1" applyFill="1" applyBorder="1">
      <alignment vertical="center"/>
    </xf>
    <xf numFmtId="10" fontId="73" fillId="35" borderId="12" xfId="1941" applyNumberFormat="1" applyFont="1" applyFill="1" applyBorder="1" applyAlignment="1">
      <alignment vertical="center" shrinkToFit="1"/>
    </xf>
    <xf numFmtId="10" fontId="73" fillId="38" borderId="12" xfId="1941" applyNumberFormat="1" applyFont="1" applyFill="1" applyBorder="1" applyAlignment="1">
      <alignment vertical="center" shrinkToFit="1"/>
    </xf>
    <xf numFmtId="10" fontId="73" fillId="38" borderId="12" xfId="1941" applyNumberFormat="1" applyFont="1" applyFill="1" applyBorder="1" applyAlignment="1">
      <alignment vertical="center"/>
    </xf>
    <xf numFmtId="2" fontId="73" fillId="38" borderId="12" xfId="1942" applyNumberFormat="1" applyFont="1" applyFill="1" applyBorder="1" applyAlignment="1">
      <alignment vertical="center" shrinkToFit="1"/>
    </xf>
    <xf numFmtId="2" fontId="73" fillId="38" borderId="12" xfId="1941" applyNumberFormat="1" applyFont="1" applyFill="1" applyBorder="1" applyAlignment="1">
      <alignment vertical="center"/>
    </xf>
    <xf numFmtId="181" fontId="7" fillId="0" borderId="13" xfId="9" applyNumberFormat="1" applyFont="1" applyFill="1" applyBorder="1" applyAlignment="1">
      <alignment vertical="center"/>
    </xf>
    <xf numFmtId="0" fontId="4" fillId="34" borderId="0" xfId="1937" applyFont="1" applyFill="1">
      <alignment vertical="center"/>
    </xf>
    <xf numFmtId="0" fontId="2" fillId="34" borderId="0" xfId="1937" applyFont="1" applyFill="1" applyAlignment="1">
      <alignment horizontal="center" vertical="center"/>
    </xf>
    <xf numFmtId="0" fontId="73" fillId="2" borderId="6" xfId="1937" applyFont="1" applyFill="1" applyBorder="1">
      <alignment vertical="center"/>
    </xf>
    <xf numFmtId="0" fontId="73" fillId="0" borderId="0" xfId="1937" applyFont="1">
      <alignment vertical="center"/>
    </xf>
    <xf numFmtId="4" fontId="73" fillId="4" borderId="6" xfId="1937" applyNumberFormat="1" applyFont="1" applyFill="1" applyBorder="1" applyAlignment="1">
      <alignment vertical="center" shrinkToFit="1"/>
    </xf>
    <xf numFmtId="10" fontId="73" fillId="4" borderId="6" xfId="1937" applyNumberFormat="1" applyFont="1" applyFill="1" applyBorder="1" applyAlignment="1">
      <alignment vertical="center" shrinkToFit="1"/>
    </xf>
    <xf numFmtId="0" fontId="73" fillId="34" borderId="6" xfId="1937" applyFont="1" applyFill="1" applyBorder="1" applyAlignment="1">
      <alignment horizontal="left" vertical="center"/>
    </xf>
    <xf numFmtId="3" fontId="73" fillId="34" borderId="6" xfId="1937" applyNumberFormat="1" applyFont="1" applyFill="1" applyBorder="1">
      <alignment vertical="center"/>
    </xf>
    <xf numFmtId="4" fontId="73" fillId="2" borderId="6" xfId="1937" applyNumberFormat="1" applyFont="1" applyFill="1" applyBorder="1" applyAlignment="1">
      <alignment vertical="center" shrinkToFit="1"/>
    </xf>
    <xf numFmtId="10" fontId="73" fillId="38" borderId="6" xfId="1937" applyNumberFormat="1" applyFont="1" applyFill="1" applyBorder="1" applyAlignment="1">
      <alignment vertical="center" shrinkToFit="1"/>
    </xf>
    <xf numFmtId="0" fontId="73" fillId="2" borderId="12" xfId="1937" applyFont="1" applyFill="1" applyBorder="1">
      <alignment vertical="center"/>
    </xf>
    <xf numFmtId="3" fontId="73" fillId="0" borderId="12" xfId="1937" applyNumberFormat="1" applyFont="1" applyBorder="1">
      <alignment vertical="center"/>
    </xf>
    <xf numFmtId="4" fontId="73" fillId="4" borderId="12" xfId="1937" applyNumberFormat="1" applyFont="1" applyFill="1" applyBorder="1" applyAlignment="1">
      <alignment vertical="center" shrinkToFit="1"/>
    </xf>
    <xf numFmtId="10" fontId="73" fillId="4" borderId="12" xfId="1937" applyNumberFormat="1" applyFont="1" applyFill="1" applyBorder="1" applyAlignment="1">
      <alignment vertical="center" shrinkToFit="1"/>
    </xf>
    <xf numFmtId="3" fontId="73" fillId="34" borderId="12" xfId="1937" applyNumberFormat="1" applyFont="1" applyFill="1" applyBorder="1">
      <alignment vertical="center"/>
    </xf>
    <xf numFmtId="4" fontId="73" fillId="2" borderId="12" xfId="1937" applyNumberFormat="1" applyFont="1" applyFill="1" applyBorder="1" applyAlignment="1">
      <alignment vertical="center" shrinkToFit="1"/>
    </xf>
    <xf numFmtId="10" fontId="73" fillId="38" borderId="12" xfId="1937" applyNumberFormat="1" applyFont="1" applyFill="1" applyBorder="1" applyAlignment="1">
      <alignment vertical="center" shrinkToFit="1"/>
    </xf>
    <xf numFmtId="4" fontId="73" fillId="34" borderId="12" xfId="1937" applyNumberFormat="1" applyFont="1" applyFill="1" applyBorder="1" applyAlignment="1">
      <alignment vertical="center" shrinkToFit="1"/>
    </xf>
    <xf numFmtId="0" fontId="73" fillId="2" borderId="25" xfId="1937" applyFont="1" applyFill="1" applyBorder="1">
      <alignment vertical="center"/>
    </xf>
    <xf numFmtId="0" fontId="73" fillId="0" borderId="12" xfId="1937" applyFont="1" applyBorder="1">
      <alignment vertical="center"/>
    </xf>
    <xf numFmtId="10" fontId="73" fillId="35" borderId="12" xfId="1937" applyNumberFormat="1" applyFont="1" applyFill="1" applyBorder="1" applyAlignment="1">
      <alignment vertical="center" shrinkToFit="1"/>
    </xf>
    <xf numFmtId="10" fontId="73" fillId="2" borderId="12" xfId="1937" applyNumberFormat="1" applyFont="1" applyFill="1" applyBorder="1" applyAlignment="1">
      <alignment vertical="center" shrinkToFit="1"/>
    </xf>
    <xf numFmtId="4" fontId="73" fillId="38" borderId="12" xfId="1937" applyNumberFormat="1" applyFont="1" applyFill="1" applyBorder="1" applyAlignment="1">
      <alignment vertical="center" shrinkToFit="1"/>
    </xf>
    <xf numFmtId="0" fontId="73" fillId="2" borderId="12" xfId="1937" applyFont="1" applyFill="1" applyBorder="1" applyAlignment="1">
      <alignment horizontal="left" vertical="center"/>
    </xf>
    <xf numFmtId="49" fontId="73" fillId="34" borderId="12" xfId="1937" applyNumberFormat="1" applyFont="1" applyFill="1" applyBorder="1">
      <alignment vertical="center"/>
    </xf>
    <xf numFmtId="1" fontId="73" fillId="34" borderId="12" xfId="1937" applyNumberFormat="1" applyFont="1" applyFill="1" applyBorder="1">
      <alignment vertical="center"/>
    </xf>
    <xf numFmtId="1" fontId="73" fillId="2" borderId="12" xfId="1937" applyNumberFormat="1" applyFont="1" applyFill="1" applyBorder="1">
      <alignment vertical="center"/>
    </xf>
    <xf numFmtId="2" fontId="73" fillId="38" borderId="12" xfId="1937" applyNumberFormat="1" applyFont="1" applyFill="1" applyBorder="1" applyAlignment="1">
      <alignment vertical="center" shrinkToFit="1"/>
    </xf>
    <xf numFmtId="4" fontId="73" fillId="6" borderId="12" xfId="1937" applyNumberFormat="1" applyFont="1" applyFill="1" applyBorder="1" applyAlignment="1">
      <alignment vertical="center" shrinkToFit="1"/>
    </xf>
    <xf numFmtId="0" fontId="73" fillId="34" borderId="12" xfId="1937" applyFont="1" applyFill="1" applyBorder="1">
      <alignment vertical="center"/>
    </xf>
    <xf numFmtId="4" fontId="73" fillId="34" borderId="12" xfId="1937" applyNumberFormat="1" applyFont="1" applyFill="1" applyBorder="1">
      <alignment vertical="center"/>
    </xf>
    <xf numFmtId="10" fontId="73" fillId="35" borderId="12" xfId="1937" applyNumberFormat="1" applyFont="1" applyFill="1" applyBorder="1">
      <alignment vertical="center"/>
    </xf>
    <xf numFmtId="0" fontId="73" fillId="6" borderId="12" xfId="1937" applyFont="1" applyFill="1" applyBorder="1">
      <alignment vertical="center"/>
    </xf>
    <xf numFmtId="4" fontId="73" fillId="3" borderId="12" xfId="1937" applyNumberFormat="1" applyFont="1" applyFill="1" applyBorder="1">
      <alignment vertical="center"/>
    </xf>
    <xf numFmtId="0" fontId="2" fillId="0" borderId="12" xfId="1937" applyFont="1" applyBorder="1" applyAlignment="1">
      <alignment horizontal="left" vertical="top"/>
    </xf>
    <xf numFmtId="0" fontId="2" fillId="0" borderId="12" xfId="1937" applyFont="1" applyBorder="1" applyAlignment="1">
      <alignment vertical="top"/>
    </xf>
    <xf numFmtId="0" fontId="4" fillId="38" borderId="12" xfId="1937" applyFont="1" applyFill="1" applyBorder="1" applyAlignment="1">
      <alignment vertical="top"/>
    </xf>
    <xf numFmtId="0" fontId="2" fillId="0" borderId="12" xfId="1937" applyFont="1" applyBorder="1" applyAlignment="1">
      <alignment horizontal="center" vertical="top"/>
    </xf>
    <xf numFmtId="2" fontId="2" fillId="2" borderId="12" xfId="1937" applyNumberFormat="1" applyFont="1" applyFill="1" applyBorder="1">
      <alignment vertical="center"/>
    </xf>
    <xf numFmtId="0" fontId="73" fillId="2" borderId="12" xfId="1937" applyFont="1" applyFill="1" applyBorder="1" applyAlignment="1">
      <alignment horizontal="center" vertical="center"/>
    </xf>
    <xf numFmtId="3" fontId="73" fillId="2" borderId="12" xfId="1937" applyNumberFormat="1" applyFont="1" applyFill="1" applyBorder="1">
      <alignment vertical="center"/>
    </xf>
    <xf numFmtId="10" fontId="73" fillId="6" borderId="12" xfId="1937" applyNumberFormat="1" applyFont="1" applyFill="1" applyBorder="1" applyAlignment="1">
      <alignment vertical="center" shrinkToFit="1"/>
    </xf>
    <xf numFmtId="1" fontId="73" fillId="34" borderId="12" xfId="1937" applyNumberFormat="1" applyFont="1" applyFill="1" applyBorder="1" applyAlignment="1">
      <alignment horizontal="center" vertical="center"/>
    </xf>
    <xf numFmtId="2" fontId="73" fillId="34" borderId="12" xfId="1972" applyNumberFormat="1" applyFont="1" applyFill="1" applyBorder="1" applyAlignment="1">
      <alignment vertical="center" shrinkToFit="1"/>
    </xf>
    <xf numFmtId="2" fontId="70" fillId="0" borderId="2" xfId="1965" applyNumberFormat="1" applyFont="1" applyFill="1" applyBorder="1" applyAlignment="1">
      <alignment vertical="center" shrinkToFit="1"/>
    </xf>
    <xf numFmtId="2" fontId="70" fillId="0" borderId="12" xfId="1964" applyNumberFormat="1" applyFont="1" applyFill="1" applyBorder="1" applyAlignment="1">
      <alignment vertical="center" shrinkToFit="1"/>
    </xf>
    <xf numFmtId="2" fontId="70" fillId="0" borderId="3" xfId="1964" applyNumberFormat="1" applyFont="1" applyFill="1" applyBorder="1" applyAlignment="1">
      <alignment vertical="center" shrinkToFit="1"/>
    </xf>
    <xf numFmtId="0" fontId="96" fillId="0" borderId="0" xfId="1999">
      <alignment vertical="center"/>
    </xf>
    <xf numFmtId="0" fontId="106" fillId="39" borderId="12" xfId="1999" applyFont="1" applyFill="1" applyBorder="1" applyAlignment="1">
      <alignment horizontal="center" vertical="center" wrapText="1"/>
    </xf>
    <xf numFmtId="0" fontId="98" fillId="39" borderId="12" xfId="1999" applyFont="1" applyFill="1" applyBorder="1" applyAlignment="1">
      <alignment horizontal="center" vertical="center" wrapText="1"/>
    </xf>
    <xf numFmtId="0" fontId="99" fillId="40" borderId="12" xfId="1999" applyFont="1" applyFill="1" applyBorder="1" applyAlignment="1">
      <alignment horizontal="center" vertical="center" wrapText="1"/>
    </xf>
    <xf numFmtId="4" fontId="99" fillId="40" borderId="12" xfId="1999" applyNumberFormat="1" applyFont="1" applyFill="1" applyBorder="1" applyAlignment="1">
      <alignment horizontal="right" vertical="center"/>
    </xf>
    <xf numFmtId="4" fontId="100" fillId="40" borderId="12" xfId="1999" applyNumberFormat="1" applyFont="1" applyFill="1" applyBorder="1" applyAlignment="1">
      <alignment horizontal="right" vertical="center"/>
    </xf>
    <xf numFmtId="0" fontId="101" fillId="0" borderId="12" xfId="1999" applyFont="1" applyBorder="1" applyAlignment="1">
      <alignment vertical="center" wrapText="1"/>
    </xf>
    <xf numFmtId="4" fontId="101" fillId="0" borderId="12" xfId="1999" applyNumberFormat="1" applyFont="1" applyBorder="1" applyAlignment="1">
      <alignment horizontal="right" vertical="center"/>
    </xf>
    <xf numFmtId="4" fontId="102" fillId="0" borderId="12" xfId="1999" applyNumberFormat="1" applyFont="1" applyBorder="1" applyAlignment="1">
      <alignment horizontal="right" vertical="center"/>
    </xf>
    <xf numFmtId="0" fontId="103" fillId="41" borderId="12" xfId="1999" applyFont="1" applyFill="1" applyBorder="1" applyAlignment="1">
      <alignment vertical="center" wrapText="1"/>
    </xf>
    <xf numFmtId="4" fontId="103" fillId="0" borderId="12" xfId="1999" applyNumberFormat="1" applyFont="1" applyBorder="1" applyAlignment="1">
      <alignment horizontal="right" vertical="center"/>
    </xf>
    <xf numFmtId="4" fontId="104" fillId="0" borderId="12" xfId="1999" applyNumberFormat="1" applyFont="1" applyBorder="1" applyAlignment="1">
      <alignment horizontal="right" vertical="center"/>
    </xf>
    <xf numFmtId="0" fontId="66" fillId="0" borderId="0" xfId="1935" applyFont="1" applyAlignment="1">
      <alignment horizontal="center" vertical="center" wrapText="1"/>
    </xf>
    <xf numFmtId="0" fontId="71" fillId="34" borderId="0" xfId="1936" applyFont="1" applyFill="1" applyAlignment="1">
      <alignment horizontal="center" vertical="center"/>
    </xf>
    <xf numFmtId="0" fontId="71" fillId="34" borderId="0" xfId="1936" applyFont="1" applyFill="1" applyAlignment="1">
      <alignment horizontal="center" vertical="center" wrapText="1"/>
    </xf>
    <xf numFmtId="0" fontId="73" fillId="34" borderId="2" xfId="1936" applyFont="1" applyFill="1" applyBorder="1" applyAlignment="1">
      <alignment horizontal="center" vertical="center"/>
    </xf>
    <xf numFmtId="0" fontId="73" fillId="34" borderId="3" xfId="1936" applyFont="1" applyFill="1" applyBorder="1" applyAlignment="1">
      <alignment horizontal="center" vertical="center"/>
    </xf>
    <xf numFmtId="0" fontId="4" fillId="34" borderId="5" xfId="1936" applyFont="1" applyFill="1" applyBorder="1" applyAlignment="1">
      <alignment horizontal="center" vertical="center" wrapText="1"/>
    </xf>
    <xf numFmtId="0" fontId="73" fillId="34" borderId="6" xfId="1936" applyFont="1" applyFill="1" applyBorder="1" applyAlignment="1">
      <alignment horizontal="center" vertical="center" wrapText="1"/>
    </xf>
    <xf numFmtId="0" fontId="73" fillId="34" borderId="2" xfId="1936" applyFont="1" applyFill="1" applyBorder="1" applyAlignment="1">
      <alignment horizontal="center" vertical="center" wrapText="1"/>
    </xf>
    <xf numFmtId="0" fontId="73" fillId="34" borderId="4" xfId="1936" applyFont="1" applyFill="1" applyBorder="1" applyAlignment="1">
      <alignment horizontal="center" vertical="center" wrapText="1"/>
    </xf>
    <xf numFmtId="0" fontId="80" fillId="34" borderId="2" xfId="1936" applyFont="1" applyFill="1" applyBorder="1" applyAlignment="1">
      <alignment vertical="center"/>
    </xf>
    <xf numFmtId="0" fontId="80" fillId="34" borderId="3" xfId="1936" applyFont="1" applyFill="1" applyBorder="1" applyAlignment="1">
      <alignment vertical="center"/>
    </xf>
    <xf numFmtId="0" fontId="73" fillId="34" borderId="2" xfId="1937" applyFont="1" applyFill="1" applyBorder="1">
      <alignment vertical="center"/>
    </xf>
    <xf numFmtId="0" fontId="73" fillId="34" borderId="3" xfId="1937" applyFont="1" applyFill="1" applyBorder="1">
      <alignment vertical="center"/>
    </xf>
    <xf numFmtId="0" fontId="73" fillId="34" borderId="0" xfId="1937" applyFont="1" applyFill="1" applyAlignment="1">
      <alignment horizontal="center" vertical="center"/>
    </xf>
    <xf numFmtId="0" fontId="73" fillId="34" borderId="25" xfId="1937" applyFont="1" applyFill="1" applyBorder="1" applyAlignment="1">
      <alignment horizontal="center" vertical="center"/>
    </xf>
    <xf numFmtId="0" fontId="82" fillId="34" borderId="0" xfId="1944" applyFont="1" applyFill="1">
      <alignment horizontal="center" vertical="center"/>
    </xf>
    <xf numFmtId="0" fontId="82" fillId="34" borderId="0" xfId="1937" applyFont="1" applyFill="1" applyAlignment="1">
      <alignment horizontal="center" vertical="center"/>
    </xf>
    <xf numFmtId="0" fontId="82" fillId="34" borderId="25" xfId="1937" applyFont="1" applyFill="1" applyBorder="1" applyAlignment="1">
      <alignment horizontal="center" vertical="center"/>
    </xf>
    <xf numFmtId="0" fontId="73" fillId="34" borderId="0" xfId="1937" applyFont="1" applyFill="1" applyAlignment="1">
      <alignment horizontal="right" vertical="center"/>
    </xf>
    <xf numFmtId="0" fontId="73" fillId="34" borderId="25" xfId="1937" applyFont="1" applyFill="1" applyBorder="1" applyAlignment="1">
      <alignment horizontal="right" vertical="center"/>
    </xf>
    <xf numFmtId="0" fontId="4" fillId="34" borderId="12" xfId="1937" applyFont="1" applyFill="1" applyBorder="1" applyAlignment="1">
      <alignment horizontal="center" vertical="center"/>
    </xf>
    <xf numFmtId="0" fontId="73" fillId="34" borderId="2" xfId="1941" applyFont="1" applyFill="1" applyBorder="1" applyAlignment="1">
      <alignment horizontal="center" vertical="center" wrapText="1"/>
    </xf>
    <xf numFmtId="0" fontId="73" fillId="34" borderId="4" xfId="1941" applyFont="1" applyFill="1" applyBorder="1" applyAlignment="1">
      <alignment horizontal="center" vertical="center" wrapText="1"/>
    </xf>
    <xf numFmtId="0" fontId="71" fillId="34" borderId="0" xfId="1941" applyFont="1" applyFill="1" applyAlignment="1">
      <alignment horizontal="center" vertical="center"/>
    </xf>
    <xf numFmtId="0" fontId="4" fillId="34" borderId="12" xfId="1941" applyFont="1" applyFill="1" applyBorder="1" applyAlignment="1">
      <alignment horizontal="center" vertical="center"/>
    </xf>
    <xf numFmtId="0" fontId="4" fillId="34" borderId="5" xfId="1941" applyFont="1" applyFill="1" applyBorder="1" applyAlignment="1">
      <alignment horizontal="center" vertical="center" wrapText="1"/>
    </xf>
    <xf numFmtId="0" fontId="73" fillId="34" borderId="6" xfId="1941" applyFont="1" applyFill="1" applyBorder="1" applyAlignment="1">
      <alignment horizontal="center" vertical="center" wrapText="1"/>
    </xf>
    <xf numFmtId="0" fontId="97" fillId="0" borderId="0" xfId="1999" applyFont="1" applyBorder="1" applyAlignment="1">
      <alignment horizontal="center" vertical="center"/>
    </xf>
    <xf numFmtId="0" fontId="6" fillId="0" borderId="0" xfId="1999" applyFont="1" applyBorder="1" applyAlignment="1">
      <alignment horizontal="right" vertical="center"/>
    </xf>
    <xf numFmtId="0" fontId="98" fillId="39" borderId="12" xfId="1999" applyFont="1" applyFill="1" applyBorder="1" applyAlignment="1">
      <alignment horizontal="center" vertical="center" wrapText="1"/>
    </xf>
    <xf numFmtId="49" fontId="98" fillId="39" borderId="12" xfId="1999" applyNumberFormat="1" applyFont="1" applyFill="1" applyBorder="1" applyAlignment="1">
      <alignment horizontal="center" vertical="center" wrapText="1"/>
    </xf>
    <xf numFmtId="49" fontId="88" fillId="2" borderId="12" xfId="1962" applyNumberFormat="1" applyFont="1" applyFill="1" applyBorder="1">
      <alignment horizontal="left" vertical="center"/>
    </xf>
    <xf numFmtId="0" fontId="88" fillId="2" borderId="12" xfId="1963" applyFont="1" applyFill="1" applyBorder="1">
      <alignment horizontal="left" vertical="center"/>
    </xf>
    <xf numFmtId="49" fontId="88" fillId="2" borderId="12" xfId="1966" applyNumberFormat="1" applyFont="1" applyFill="1" applyBorder="1">
      <alignment horizontal="center" vertical="center" wrapText="1"/>
    </xf>
    <xf numFmtId="0" fontId="87" fillId="2" borderId="2" xfId="1968" applyFont="1" applyFill="1" applyBorder="1">
      <alignment horizontal="center" vertical="center"/>
    </xf>
    <xf numFmtId="0" fontId="87" fillId="2" borderId="3" xfId="1969" applyFont="1" applyFill="1" applyBorder="1">
      <alignment horizontal="center" vertical="center"/>
    </xf>
    <xf numFmtId="0" fontId="85" fillId="2" borderId="0" xfId="1949" applyFont="1" applyFill="1">
      <alignment horizontal="center" vertical="center"/>
    </xf>
    <xf numFmtId="49" fontId="70" fillId="2" borderId="9" xfId="1952" applyNumberFormat="1" applyFont="1" applyFill="1" applyBorder="1">
      <alignment horizontal="center" vertical="center"/>
    </xf>
    <xf numFmtId="49" fontId="70" fillId="2" borderId="7" xfId="1953" applyNumberFormat="1" applyFont="1" applyFill="1" applyBorder="1">
      <alignment horizontal="center" vertical="center"/>
    </xf>
    <xf numFmtId="49" fontId="70" fillId="2" borderId="10" xfId="1957" applyNumberFormat="1" applyFont="1" applyFill="1" applyBorder="1">
      <alignment horizontal="center" vertical="center"/>
    </xf>
    <xf numFmtId="49" fontId="70" fillId="2" borderId="11" xfId="1958" applyNumberFormat="1" applyFont="1" applyFill="1" applyBorder="1">
      <alignment horizontal="center" vertical="center"/>
    </xf>
    <xf numFmtId="49" fontId="70" fillId="2" borderId="9" xfId="1954" applyNumberFormat="1" applyFont="1" applyFill="1" applyBorder="1">
      <alignment horizontal="center" vertical="center"/>
    </xf>
    <xf numFmtId="49" fontId="70" fillId="2" borderId="6" xfId="1959" applyNumberFormat="1" applyFont="1" applyFill="1" applyBorder="1">
      <alignment horizontal="center" vertical="center"/>
    </xf>
    <xf numFmtId="0" fontId="79" fillId="2" borderId="13" xfId="1955" applyFont="1" applyFill="1" applyBorder="1">
      <alignment horizontal="center" vertical="center"/>
    </xf>
    <xf numFmtId="0" fontId="79" fillId="2" borderId="13" xfId="1956" applyFont="1" applyFill="1" applyBorder="1">
      <alignment horizontal="center" vertical="center"/>
    </xf>
    <xf numFmtId="181" fontId="10" fillId="0" borderId="0" xfId="9" applyNumberFormat="1" applyFont="1" applyAlignment="1">
      <alignment horizontal="center" vertical="center"/>
    </xf>
    <xf numFmtId="181" fontId="13" fillId="0" borderId="13" xfId="9" applyNumberFormat="1" applyFont="1" applyBorder="1" applyAlignment="1">
      <alignment horizontal="center" vertical="center"/>
    </xf>
    <xf numFmtId="0" fontId="7" fillId="0" borderId="13" xfId="9" applyNumberFormat="1" applyFont="1" applyBorder="1" applyAlignment="1">
      <alignment horizontal="center" vertical="center"/>
    </xf>
    <xf numFmtId="0" fontId="13" fillId="0" borderId="13" xfId="9" applyNumberFormat="1" applyFont="1" applyBorder="1" applyAlignment="1">
      <alignment horizontal="center" vertical="center"/>
    </xf>
    <xf numFmtId="10" fontId="105" fillId="34" borderId="0" xfId="1937" applyNumberFormat="1" applyFont="1" applyFill="1" applyAlignment="1">
      <alignment horizontal="center" vertical="center"/>
    </xf>
    <xf numFmtId="10" fontId="73" fillId="34" borderId="0" xfId="1937" applyNumberFormat="1" applyFont="1" applyFill="1" applyAlignment="1">
      <alignment horizontal="right" vertical="center"/>
    </xf>
    <xf numFmtId="10" fontId="73" fillId="34" borderId="0" xfId="1937" applyNumberFormat="1" applyFont="1" applyFill="1" applyAlignment="1">
      <alignment horizontal="center" vertical="center"/>
    </xf>
    <xf numFmtId="181" fontId="7" fillId="0" borderId="13" xfId="9" applyNumberFormat="1" applyFont="1" applyBorder="1" applyAlignment="1">
      <alignment horizontal="center" vertical="center"/>
    </xf>
    <xf numFmtId="204" fontId="4" fillId="34" borderId="12" xfId="1972" applyNumberFormat="1" applyFont="1" applyFill="1" applyBorder="1" applyAlignment="1">
      <alignment horizontal="center" vertical="center"/>
    </xf>
    <xf numFmtId="49" fontId="71" fillId="34" borderId="0" xfId="1972" applyNumberFormat="1" applyFont="1" applyFill="1" applyAlignment="1">
      <alignment horizontal="center" vertical="center"/>
    </xf>
    <xf numFmtId="204" fontId="71" fillId="34" borderId="0" xfId="1972" applyNumberFormat="1" applyFont="1" applyFill="1" applyAlignment="1">
      <alignment horizontal="center" vertical="center"/>
    </xf>
    <xf numFmtId="10" fontId="73" fillId="34" borderId="8" xfId="1972" applyNumberFormat="1" applyFont="1" applyFill="1" applyBorder="1" applyAlignment="1">
      <alignment horizontal="right" vertical="center"/>
    </xf>
    <xf numFmtId="49" fontId="4" fillId="34" borderId="12" xfId="1972" applyNumberFormat="1" applyFont="1" applyFill="1" applyBorder="1" applyAlignment="1">
      <alignment horizontal="center" vertical="center"/>
    </xf>
    <xf numFmtId="49" fontId="4" fillId="34" borderId="12" xfId="1972" applyNumberFormat="1" applyFont="1" applyFill="1" applyBorder="1" applyAlignment="1">
      <alignment horizontal="center" vertical="center" wrapText="1"/>
    </xf>
    <xf numFmtId="204" fontId="4" fillId="34" borderId="12" xfId="1972" applyNumberFormat="1" applyFont="1" applyFill="1" applyBorder="1" applyAlignment="1">
      <alignment horizontal="center" vertical="center" wrapText="1"/>
    </xf>
    <xf numFmtId="0" fontId="85" fillId="2" borderId="0" xfId="1976" applyFont="1" applyFill="1">
      <alignment horizontal="center" vertical="center"/>
    </xf>
    <xf numFmtId="0" fontId="70" fillId="2" borderId="5" xfId="1979" applyFont="1" applyFill="1" applyBorder="1">
      <alignment horizontal="center" vertical="center" wrapText="1"/>
    </xf>
    <xf numFmtId="0" fontId="70" fillId="2" borderId="6" xfId="1982" applyFont="1" applyFill="1" applyBorder="1">
      <alignment horizontal="center" vertical="center" wrapText="1"/>
    </xf>
    <xf numFmtId="0" fontId="70" fillId="34" borderId="5" xfId="1980" applyFont="1" applyFill="1" applyBorder="1" applyAlignment="1">
      <alignment horizontal="center" vertical="center" wrapText="1"/>
    </xf>
    <xf numFmtId="0" fontId="70" fillId="34" borderId="6" xfId="1980" applyFont="1" applyFill="1" applyBorder="1" applyAlignment="1">
      <alignment horizontal="center" vertical="center" wrapText="1"/>
    </xf>
    <xf numFmtId="0" fontId="70" fillId="2" borderId="12" xfId="1981" applyFont="1" applyFill="1" applyBorder="1">
      <alignment horizontal="center" vertical="center" wrapText="1"/>
    </xf>
    <xf numFmtId="0" fontId="71" fillId="34" borderId="0" xfId="1997" applyFont="1" applyFill="1" applyAlignment="1">
      <alignment horizontal="center" vertical="center"/>
    </xf>
    <xf numFmtId="0" fontId="70" fillId="34" borderId="12" xfId="1997" applyFont="1" applyFill="1" applyBorder="1" applyAlignment="1">
      <alignment horizontal="center" vertical="center"/>
    </xf>
    <xf numFmtId="0" fontId="70" fillId="34" borderId="5" xfId="1997" applyFont="1" applyFill="1" applyBorder="1" applyAlignment="1">
      <alignment horizontal="center" vertical="center"/>
    </xf>
    <xf numFmtId="0" fontId="70" fillId="34" borderId="22" xfId="1997" applyFont="1" applyFill="1" applyBorder="1" applyAlignment="1">
      <alignment horizontal="center" vertical="center"/>
    </xf>
    <xf numFmtId="0" fontId="10" fillId="0" borderId="0" xfId="1934" applyFont="1" applyAlignment="1">
      <alignment horizontal="center" vertical="center"/>
    </xf>
    <xf numFmtId="0" fontId="7" fillId="0" borderId="23" xfId="1927" applyFont="1" applyFill="1" applyBorder="1" applyAlignment="1">
      <alignment horizontal="center" vertical="center" wrapText="1"/>
    </xf>
    <xf numFmtId="0" fontId="7" fillId="0" borderId="20" xfId="1927" applyFont="1" applyFill="1" applyBorder="1" applyAlignment="1">
      <alignment horizontal="center" vertical="center" wrapText="1"/>
    </xf>
    <xf numFmtId="0" fontId="7" fillId="0" borderId="23" xfId="1927" applyFont="1" applyFill="1" applyBorder="1" applyAlignment="1">
      <alignment horizontal="center" vertical="center"/>
    </xf>
    <xf numFmtId="0" fontId="7" fillId="0" borderId="20" xfId="1927" applyFont="1" applyFill="1" applyBorder="1" applyAlignment="1">
      <alignment horizontal="center" vertical="center"/>
    </xf>
    <xf numFmtId="0" fontId="7" fillId="0" borderId="13" xfId="1927" applyFont="1" applyFill="1" applyBorder="1" applyAlignment="1">
      <alignment horizontal="center" vertical="center"/>
    </xf>
  </cellXfs>
  <cellStyles count="2001">
    <cellStyle name="_x0007_" xfId="12"/>
    <cellStyle name="?鹎%U龡&amp;H齲_x0001_C铣_x0014__x0007__x0001__x0001_" xfId="13"/>
    <cellStyle name="@ET_Style?CF_Style_1" xfId="14"/>
    <cellStyle name="_(081201原稿)政府大专项" xfId="15"/>
    <cellStyle name="_(081201原稿)政府大专项_高新区人代会（2015年含9项基金后市局调整）12(1).12" xfId="16"/>
    <cellStyle name="_(081201原稿)政府大专项_古塔" xfId="17"/>
    <cellStyle name="_(081201原稿)政府大专项_古塔_高新区人代会（2015年含9项基金后市局调整）12(1).12" xfId="18"/>
    <cellStyle name="_(081201原稿)政府大专项_沈阳" xfId="19"/>
    <cellStyle name="_(081201原稿)政府大专项_沈阳_高新区人代会（2015年含9项基金后市局调整）12(1).12" xfId="20"/>
    <cellStyle name="_(081201原稿)政府大专项_沈阳_古塔" xfId="21"/>
    <cellStyle name="_(081201原稿)政府大专项_沈阳_古塔_高新区人代会（2015年含9项基金后市局调整）12(1).12" xfId="22"/>
    <cellStyle name="_(081201原稿)政府大专项_沈阳_义县" xfId="23"/>
    <cellStyle name="_(081201原稿)政府大专项_沈阳_义县_高新区人代会（2015年含9项基金后市局调整）12(1).12" xfId="24"/>
    <cellStyle name="_(081201原稿)政府大专项_义县" xfId="25"/>
    <cellStyle name="_(081201原稿)政府大专项_义县_高新区人代会（2015年含9项基金后市局调整）12(1).12" xfId="26"/>
    <cellStyle name="_（2007 12 3）按专项分类编制2008年养老保险中心部门预算(定稿）" xfId="27"/>
    <cellStyle name="_（2007 12 3）按专项分类编制2008年养老保险中心部门预算(定稿） (2)" xfId="28"/>
    <cellStyle name="_（2007 12 3）按专项分类编制2008年养老保险中心部门预算(定稿） (2)_高新区人代会（2015年含9项基金后市局调整）12(1).12" xfId="29"/>
    <cellStyle name="_（2007 12 3）按专项分类编制2008年养老保险中心部门预算(定稿） (2)_古塔" xfId="30"/>
    <cellStyle name="_（2007 12 3）按专项分类编制2008年养老保险中心部门预算(定稿） (2)_古塔_高新区人代会（2015年含9项基金后市局调整）12(1).12" xfId="31"/>
    <cellStyle name="_（2007 12 3）按专项分类编制2008年养老保险中心部门预算(定稿） (2)_沈阳" xfId="32"/>
    <cellStyle name="_（2007 12 3）按专项分类编制2008年养老保险中心部门预算(定稿） (2)_沈阳_高新区人代会（2015年含9项基金后市局调整）12(1).12" xfId="33"/>
    <cellStyle name="_（2007 12 3）按专项分类编制2008年养老保险中心部门预算(定稿） (2)_沈阳_古塔" xfId="34"/>
    <cellStyle name="_（2007 12 3）按专项分类编制2008年养老保险中心部门预算(定稿） (2)_沈阳_古塔_高新区人代会（2015年含9项基金后市局调整）12(1).12" xfId="35"/>
    <cellStyle name="_（2007 12 3）按专项分类编制2008年养老保险中心部门预算(定稿） (2)_沈阳_义县" xfId="36"/>
    <cellStyle name="_（2007 12 3）按专项分类编制2008年养老保险中心部门预算(定稿） (2)_沈阳_义县_高新区人代会（2015年含9项基金后市局调整）12(1).12" xfId="37"/>
    <cellStyle name="_（2007 12 3）按专项分类编制2008年养老保险中心部门预算(定稿） (2)_义县" xfId="38"/>
    <cellStyle name="_（2007 12 3）按专项分类编制2008年养老保险中心部门预算(定稿） (2)_义县_高新区人代会（2015年含9项基金后市局调整）12(1).12" xfId="39"/>
    <cellStyle name="_（2007 12 3）按专项分类编制2008年养老保险中心部门预算(定稿）_高新区人代会（2015年含9项基金后市局调整）12(1).12" xfId="40"/>
    <cellStyle name="_（2007 12 3）按专项分类编制2008年养老保险中心部门预算(定稿）_古塔" xfId="41"/>
    <cellStyle name="_（2007 12 3）按专项分类编制2008年养老保险中心部门预算(定稿）_古塔_高新区人代会（2015年含9项基金后市局调整）12(1).12" xfId="42"/>
    <cellStyle name="_（2007 12 3）按专项分类编制2008年养老保险中心部门预算(定稿）_沈阳" xfId="43"/>
    <cellStyle name="_（2007 12 3）按专项分类编制2008年养老保险中心部门预算(定稿）_沈阳_高新区人代会（2015年含9项基金后市局调整）12(1).12" xfId="44"/>
    <cellStyle name="_（2007 12 3）按专项分类编制2008年养老保险中心部门预算(定稿）_沈阳_古塔" xfId="45"/>
    <cellStyle name="_（2007 12 3）按专项分类编制2008年养老保险中心部门预算(定稿）_沈阳_古塔_高新区人代会（2015年含9项基金后市局调整）12(1).12" xfId="46"/>
    <cellStyle name="_（2007 12 3）按专项分类编制2008年养老保险中心部门预算(定稿）_沈阳_义县" xfId="47"/>
    <cellStyle name="_（2007 12 3）按专项分类编制2008年养老保险中心部门预算(定稿）_沈阳_义县_高新区人代会（2015年含9项基金后市局调整）12(1).12" xfId="48"/>
    <cellStyle name="_（2007 12 3）按专项分类编制2008年养老保险中心部门预算(定稿）_义县" xfId="49"/>
    <cellStyle name="_（2007 12 3）按专项分类编制2008年养老保险中心部门预算(定稿）_义县_高新区人代会（2015年含9项基金后市局调整）12(1).12" xfId="50"/>
    <cellStyle name="_08教科文处专项汇总专项总表" xfId="51"/>
    <cellStyle name="_08经建部门专项" xfId="52"/>
    <cellStyle name="_08流通处部门专项汇总1" xfId="53"/>
    <cellStyle name="_08政法处部门专项（第四稿）报预算" xfId="54"/>
    <cellStyle name="_08政法处部门专项（正确稿分类）含结转项目" xfId="55"/>
    <cellStyle name="_12.24调08综合处部门专项1" xfId="56"/>
    <cellStyle name="_14新宾" xfId="57"/>
    <cellStyle name="_2002-2005年省对市补助情况表(最后)" xfId="58"/>
    <cellStyle name="_2005年收支预计和2006年收入预算" xfId="59"/>
    <cellStyle name="_2005年预算" xfId="60"/>
    <cellStyle name="_2006年预算（收入增幅13％，支出16％）-12月20日修改" xfId="61"/>
    <cellStyle name="_2007年11月加班（市长汇报） (2)" xfId="62"/>
    <cellStyle name="_2007年11月加班（市长汇报） (2)_高新区人代会（2015年含9项基金后市局调整）12(1).12" xfId="63"/>
    <cellStyle name="_2007年11月加班（市长汇报） (2)_古塔" xfId="64"/>
    <cellStyle name="_2007年11月加班（市长汇报） (2)_古塔_高新区人代会（2015年含9项基金后市局调整）12(1).12" xfId="65"/>
    <cellStyle name="_2007年11月加班（市长汇报） (2)_沈阳" xfId="66"/>
    <cellStyle name="_2007年11月加班（市长汇报） (2)_沈阳_高新区人代会（2015年含9项基金后市局调整）12(1).12" xfId="67"/>
    <cellStyle name="_2007年11月加班（市长汇报） (2)_沈阳_古塔" xfId="68"/>
    <cellStyle name="_2007年11月加班（市长汇报） (2)_沈阳_古塔_高新区人代会（2015年含9项基金后市局调整）12(1).12" xfId="69"/>
    <cellStyle name="_2007年11月加班（市长汇报） (2)_沈阳_义县" xfId="70"/>
    <cellStyle name="_2007年11月加班（市长汇报） (2)_沈阳_义县_高新区人代会（2015年含9项基金后市局调整）12(1).12" xfId="71"/>
    <cellStyle name="_2007年11月加班（市长汇报） (2)_义县" xfId="72"/>
    <cellStyle name="_2007年11月加班（市长汇报） (2)_义县_高新区人代会（2015年含9项基金后市局调整）12(1).12" xfId="73"/>
    <cellStyle name="_2007年市本级政府专项资金支出完成情况统计表(最后)" xfId="74"/>
    <cellStyle name="_2007年市本级政府专项资金支出完成情况统计表(最后)_高新区人代会（2015年含9项基金后市局调整）12(1).12" xfId="75"/>
    <cellStyle name="_2007年市本级政府专项资金支出完成情况统计表(最后)_古塔" xfId="76"/>
    <cellStyle name="_2007年市本级政府专项资金支出完成情况统计表(最后)_古塔_高新区人代会（2015年含9项基金后市局调整）12(1).12" xfId="77"/>
    <cellStyle name="_2007年市本级政府专项资金支出完成情况统计表(最后)_沈阳" xfId="78"/>
    <cellStyle name="_2007年市本级政府专项资金支出完成情况统计表(最后)_沈阳_高新区人代会（2015年含9项基金后市局调整）12(1).12" xfId="79"/>
    <cellStyle name="_2007年市本级政府专项资金支出完成情况统计表(最后)_沈阳_古塔" xfId="80"/>
    <cellStyle name="_2007年市本级政府专项资金支出完成情况统计表(最后)_沈阳_古塔_高新区人代会（2015年含9项基金后市局调整）12(1).12" xfId="81"/>
    <cellStyle name="_2007年市本级政府专项资金支出完成情况统计表(最后)_沈阳_义县" xfId="82"/>
    <cellStyle name="_2007年市本级政府专项资金支出完成情况统计表(最后)_沈阳_义县_高新区人代会（2015年含9项基金后市局调整）12(1).12" xfId="83"/>
    <cellStyle name="_2007年市本级政府专项资金支出完成情况统计表(最后)_义县" xfId="84"/>
    <cellStyle name="_2007年市本级政府专项资金支出完成情况统计表(最后)_义县_高新区人代会（2015年含9项基金后市局调整）12(1).12" xfId="85"/>
    <cellStyle name="_2008年分管部门财力需求情况第三次测算" xfId="86"/>
    <cellStyle name="_2008年分管部门财力需求情况第三次测算_高新区人代会（2015年含9项基金后市局调整）12(1).12" xfId="87"/>
    <cellStyle name="_2008年分管部门财力需求情况第三次测算_古塔" xfId="88"/>
    <cellStyle name="_2008年分管部门财力需求情况第三次测算_古塔_高新区人代会（2015年含9项基金后市局调整）12(1).12" xfId="89"/>
    <cellStyle name="_2008年分管部门财力需求情况第三次测算_沈阳" xfId="90"/>
    <cellStyle name="_2008年分管部门财力需求情况第三次测算_沈阳_高新区人代会（2015年含9项基金后市局调整）12(1).12" xfId="91"/>
    <cellStyle name="_2008年分管部门财力需求情况第三次测算_沈阳_古塔" xfId="92"/>
    <cellStyle name="_2008年分管部门财力需求情况第三次测算_沈阳_古塔_高新区人代会（2015年含9项基金后市局调整）12(1).12" xfId="93"/>
    <cellStyle name="_2008年分管部门财力需求情况第三次测算_沈阳_义县" xfId="94"/>
    <cellStyle name="_2008年分管部门财力需求情况第三次测算_沈阳_义县_高新区人代会（2015年含9项基金后市局调整）12(1).12" xfId="95"/>
    <cellStyle name="_2008年分管部门财力需求情况第三次测算_义县" xfId="96"/>
    <cellStyle name="_2008年分管部门财力需求情况第三次测算_义县_高新区人代会（2015年含9项基金后市局调整）12(1).12" xfId="97"/>
    <cellStyle name="_2008年结算明细事项" xfId="98"/>
    <cellStyle name="_2008年市本级政府专项资金支出预算安排情况统计表(最后)" xfId="99"/>
    <cellStyle name="_2008年市本级政府专项资金支出预算安排情况统计表(最后)_高新区人代会（2015年含9项基金后市局调整）12(1).12" xfId="100"/>
    <cellStyle name="_2008年市本级政府专项资金支出预算安排情况统计表(最后)_古塔" xfId="101"/>
    <cellStyle name="_2008年市本级政府专项资金支出预算安排情况统计表(最后)_古塔_高新区人代会（2015年含9项基金后市局调整）12(1).12" xfId="102"/>
    <cellStyle name="_2008年市本级政府专项资金支出预算安排情况统计表(最后)_沈阳" xfId="103"/>
    <cellStyle name="_2008年市本级政府专项资金支出预算安排情况统计表(最后)_沈阳_高新区人代会（2015年含9项基金后市局调整）12(1).12" xfId="104"/>
    <cellStyle name="_2008年市本级政府专项资金支出预算安排情况统计表(最后)_沈阳_古塔" xfId="105"/>
    <cellStyle name="_2008年市本级政府专项资金支出预算安排情况统计表(最后)_沈阳_古塔_高新区人代会（2015年含9项基金后市局调整）12(1).12" xfId="106"/>
    <cellStyle name="_2008年市本级政府专项资金支出预算安排情况统计表(最后)_沈阳_义县" xfId="107"/>
    <cellStyle name="_2008年市本级政府专项资金支出预算安排情况统计表(最后)_沈阳_义县_高新区人代会（2015年含9项基金后市局调整）12(1).12" xfId="108"/>
    <cellStyle name="_2008年市本级政府专项资金支出预算安排情况统计表(最后)_义县" xfId="109"/>
    <cellStyle name="_2008年市本级政府专项资金支出预算安排情况统计表(最后)_义县_高新区人代会（2015年含9项基金后市局调整）12(1).12" xfId="110"/>
    <cellStyle name="_2008年总分机构基本情况表（090211)" xfId="111"/>
    <cellStyle name="_2008年总分机构基本情况表（090211)_高新区人代会（2015年含9项基金后市局调整）12(1).12" xfId="112"/>
    <cellStyle name="_2008年总分机构基本情况表（090211)_古塔" xfId="113"/>
    <cellStyle name="_2008年总分机构基本情况表（090211)_古塔_高新区人代会（2015年含9项基金后市局调整）12(1).12" xfId="114"/>
    <cellStyle name="_2008年总分机构基本情况表（090211)_沈阳" xfId="115"/>
    <cellStyle name="_2008年总分机构基本情况表（090211)_沈阳_高新区人代会（2015年含9项基金后市局调整）12(1).12" xfId="116"/>
    <cellStyle name="_2008年总分机构基本情况表（090211)_沈阳_古塔" xfId="117"/>
    <cellStyle name="_2008年总分机构基本情况表（090211)_沈阳_古塔_高新区人代会（2015年含9项基金后市局调整）12(1).12" xfId="118"/>
    <cellStyle name="_2008年总分机构基本情况表（090211)_沈阳_义县" xfId="119"/>
    <cellStyle name="_2008年总分机构基本情况表（090211)_沈阳_义县_高新区人代会（2015年含9项基金后市局调整）12(1).12" xfId="120"/>
    <cellStyle name="_2008年总分机构基本情况表（090211)_义县" xfId="121"/>
    <cellStyle name="_2008年总分机构基本情况表（090211)_义县_高新区人代会（2015年含9项基金后市局调整）12(1).12" xfId="122"/>
    <cellStyle name="_2008年总分机构基本情况表（定稿)" xfId="123"/>
    <cellStyle name="_2008年总分机构基本情况表（定稿)_高新区人代会（2015年含9项基金后市局调整）12(1).12" xfId="124"/>
    <cellStyle name="_2008年总分机构基本情况表（定稿)_古塔" xfId="125"/>
    <cellStyle name="_2008年总分机构基本情况表（定稿)_古塔_高新区人代会（2015年含9项基金后市局调整）12(1).12" xfId="126"/>
    <cellStyle name="_2008年总分机构基本情况表（定稿)_沈阳" xfId="127"/>
    <cellStyle name="_2008年总分机构基本情况表（定稿)_沈阳_高新区人代会（2015年含9项基金后市局调整）12(1).12" xfId="128"/>
    <cellStyle name="_2008年总分机构基本情况表（定稿)_沈阳_古塔" xfId="129"/>
    <cellStyle name="_2008年总分机构基本情况表（定稿)_沈阳_古塔_高新区人代会（2015年含9项基金后市局调整）12(1).12" xfId="130"/>
    <cellStyle name="_2008年总分机构基本情况表（定稿)_沈阳_义县" xfId="131"/>
    <cellStyle name="_2008年总分机构基本情况表（定稿)_沈阳_义县_高新区人代会（2015年含9项基金后市局调整）12(1).12" xfId="132"/>
    <cellStyle name="_2008年总分机构基本情况表（定稿)_义县" xfId="133"/>
    <cellStyle name="_2008年总分机构基本情况表（定稿)_义县_高新区人代会（2015年含9项基金后市局调整）12(1).12" xfId="134"/>
    <cellStyle name="_20100326高清市院遂宁检察院1080P配置清单26日改" xfId="135"/>
    <cellStyle name="_Book1" xfId="136"/>
    <cellStyle name="_Book1_1" xfId="137"/>
    <cellStyle name="_Book1_2" xfId="138"/>
    <cellStyle name="_Book1_3.公共财政预算平衡" xfId="139"/>
    <cellStyle name="_Book1_高新区人代会（2015年含9项基金后市局调整）12(1).12" xfId="140"/>
    <cellStyle name="_Book1_古塔" xfId="141"/>
    <cellStyle name="_Book1_古塔_高新区人代会（2015年含9项基金后市局调整）12(1).12" xfId="142"/>
    <cellStyle name="_Book1_沈阳" xfId="143"/>
    <cellStyle name="_Book1_沈阳_高新区人代会（2015年含9项基金后市局调整）12(1).12" xfId="144"/>
    <cellStyle name="_Book1_沈阳_古塔" xfId="145"/>
    <cellStyle name="_Book1_沈阳_古塔_高新区人代会（2015年含9项基金后市局调整）12(1).12" xfId="146"/>
    <cellStyle name="_Book1_沈阳_义县" xfId="147"/>
    <cellStyle name="_Book1_沈阳_义县_高新区人代会（2015年含9项基金后市局调整）12(1).12" xfId="148"/>
    <cellStyle name="_Book1_义县" xfId="149"/>
    <cellStyle name="_Book1_义县_高新区人代会（2015年含9项基金后市局调整）12(1).12" xfId="150"/>
    <cellStyle name="_Book2 (6)" xfId="151"/>
    <cellStyle name="_ET_STYLE_NoName_00_" xfId="10"/>
    <cellStyle name="_ET_STYLE_NoName_00__3.公共财政预算平衡" xfId="152"/>
    <cellStyle name="_ET_STYLE_NoName_00__Book1" xfId="153"/>
    <cellStyle name="_ET_STYLE_NoName_00__Book1_1" xfId="154"/>
    <cellStyle name="_ET_STYLE_NoName_00__Sheet3" xfId="155"/>
    <cellStyle name="_ET_STYLE_NoName_00__县级基本财力保障机制2011年发文附表(资金分配)" xfId="156"/>
    <cellStyle name="_norma1" xfId="157"/>
    <cellStyle name="_报局党组(部门预算）改20080107 (3)" xfId="158"/>
    <cellStyle name="_表7" xfId="159"/>
    <cellStyle name="_表7_高新区人代会（2015年含9项基金后市局调整）12(1).12" xfId="160"/>
    <cellStyle name="_表7_古塔" xfId="161"/>
    <cellStyle name="_表7_古塔_高新区人代会（2015年含9项基金后市局调整）12(1).12" xfId="162"/>
    <cellStyle name="_表7_沈阳" xfId="163"/>
    <cellStyle name="_表7_沈阳_高新区人代会（2015年含9项基金后市局调整）12(1).12" xfId="164"/>
    <cellStyle name="_表7_沈阳_古塔" xfId="165"/>
    <cellStyle name="_表7_沈阳_古塔_高新区人代会（2015年含9项基金后市局调整）12(1).12" xfId="166"/>
    <cellStyle name="_表7_沈阳_义县" xfId="167"/>
    <cellStyle name="_表7_沈阳_义县_高新区人代会（2015年含9项基金后市局调整）12(1).12" xfId="168"/>
    <cellStyle name="_表7_义县" xfId="169"/>
    <cellStyle name="_表7_义县_高新区人代会（2015年含9项基金后市局调整）12(1).12" xfId="170"/>
    <cellStyle name="_布置县区(平衡部分）" xfId="171"/>
    <cellStyle name="_部门预算需求20071207郭立新" xfId="172"/>
    <cellStyle name="_部门预算需求20071207郭立新_高新区人代会（2015年含9项基金后市局调整）12(1).12" xfId="173"/>
    <cellStyle name="_部门预算需求20071207郭立新_古塔" xfId="174"/>
    <cellStyle name="_部门预算需求20071207郭立新_古塔_高新区人代会（2015年含9项基金后市局调整）12(1).12" xfId="175"/>
    <cellStyle name="_部门预算需求20071207郭立新_沈阳" xfId="176"/>
    <cellStyle name="_部门预算需求20071207郭立新_沈阳_高新区人代会（2015年含9项基金后市局调整）12(1).12" xfId="177"/>
    <cellStyle name="_部门预算需求20071207郭立新_沈阳_古塔" xfId="178"/>
    <cellStyle name="_部门预算需求20071207郭立新_沈阳_古塔_高新区人代会（2015年含9项基金后市局调整）12(1).12" xfId="179"/>
    <cellStyle name="_部门预算需求20071207郭立新_沈阳_义县" xfId="180"/>
    <cellStyle name="_部门预算需求20071207郭立新_沈阳_义县_高新区人代会（2015年含9项基金后市局调整）12(1).12" xfId="181"/>
    <cellStyle name="_部门预算需求20071207郭立新_义县" xfId="182"/>
    <cellStyle name="_部门预算需求20071207郭立新_义县_高新区人代会（2015年含9项基金后市局调整）12(1).12" xfId="183"/>
    <cellStyle name="_大连市2005年一般预算收入完成情况监控表12.19" xfId="184"/>
    <cellStyle name="_大型活动" xfId="185"/>
    <cellStyle name="_大型活动_高新区人代会（2015年含9项基金后市局调整）12(1).12" xfId="186"/>
    <cellStyle name="_大型活动_古塔" xfId="187"/>
    <cellStyle name="_大型活动_古塔_高新区人代会（2015年含9项基金后市局调整）12(1).12" xfId="188"/>
    <cellStyle name="_大型活动_沈阳" xfId="189"/>
    <cellStyle name="_大型活动_沈阳_高新区人代会（2015年含9项基金后市局调整）12(1).12" xfId="190"/>
    <cellStyle name="_大型活动_沈阳_古塔" xfId="191"/>
    <cellStyle name="_大型活动_沈阳_古塔_高新区人代会（2015年含9项基金后市局调整）12(1).12" xfId="192"/>
    <cellStyle name="_大型活动_沈阳_义县" xfId="193"/>
    <cellStyle name="_大型活动_沈阳_义县_高新区人代会（2015年含9项基金后市局调整）12(1).12" xfId="194"/>
    <cellStyle name="_大型活动_义县" xfId="195"/>
    <cellStyle name="_大型活动_义县_高新区人代会（2015年含9项基金后市局调整）12(1).12" xfId="196"/>
    <cellStyle name="_非税报人代会报告附表（基金）2015(1).1.4" xfId="197"/>
    <cellStyle name="_附表表样（政法处）" xfId="198"/>
    <cellStyle name="_附表表样（政法处）_高新区人代会（2015年含9项基金后市局调整）12(1).12" xfId="199"/>
    <cellStyle name="_附表表样（政法处）_古塔" xfId="200"/>
    <cellStyle name="_附表表样（政法处）_古塔_高新区人代会（2015年含9项基金后市局调整）12(1).12" xfId="201"/>
    <cellStyle name="_附表表样（政法处）_沈阳" xfId="202"/>
    <cellStyle name="_附表表样（政法处）_沈阳_高新区人代会（2015年含9项基金后市局调整）12(1).12" xfId="203"/>
    <cellStyle name="_附表表样（政法处）_沈阳_古塔" xfId="204"/>
    <cellStyle name="_附表表样（政法处）_沈阳_古塔_高新区人代会（2015年含9项基金后市局调整）12(1).12" xfId="205"/>
    <cellStyle name="_附表表样（政法处）_沈阳_义县" xfId="206"/>
    <cellStyle name="_附表表样（政法处）_沈阳_义县_高新区人代会（2015年含9项基金后市局调整）12(1).12" xfId="207"/>
    <cellStyle name="_附表表样（政法处）_义县" xfId="208"/>
    <cellStyle name="_附表表样（政法处）_义县_高新区人代会（2015年含9项基金后市局调整）12(1).12" xfId="209"/>
    <cellStyle name="_副本2003年全国县级财政情况表" xfId="210"/>
    <cellStyle name="_副本2009年国税总分机构" xfId="211"/>
    <cellStyle name="_副本2009年国税总分机构_高新区人代会（2015年含9项基金后市局调整）12(1).12" xfId="212"/>
    <cellStyle name="_副本2009年国税总分机构_古塔" xfId="213"/>
    <cellStyle name="_副本2009年国税总分机构_古塔_高新区人代会（2015年含9项基金后市局调整）12(1).12" xfId="214"/>
    <cellStyle name="_副本2009年国税总分机构_义县" xfId="215"/>
    <cellStyle name="_副本2009年国税总分机构_义县_高新区人代会（2015年含9项基金后市局调整）12(1).12" xfId="216"/>
    <cellStyle name="_各市加班表-支出" xfId="217"/>
    <cellStyle name="_汇总表5%还原(20080130" xfId="218"/>
    <cellStyle name="_汇总表5%还原(20080130_高新区人代会（2015年含9项基金后市局调整）12(1).12" xfId="219"/>
    <cellStyle name="_汇总表5%还原(20080130_古塔" xfId="220"/>
    <cellStyle name="_汇总表5%还原(20080130_古塔_高新区人代会（2015年含9项基金后市局调整）12(1).12" xfId="221"/>
    <cellStyle name="_汇总表5%还原(20080130_沈阳" xfId="222"/>
    <cellStyle name="_汇总表5%还原(20080130_沈阳_高新区人代会（2015年含9项基金后市局调整）12(1).12" xfId="223"/>
    <cellStyle name="_汇总表5%还原(20080130_沈阳_古塔" xfId="224"/>
    <cellStyle name="_汇总表5%还原(20080130_沈阳_古塔_高新区人代会（2015年含9项基金后市局调整）12(1).12" xfId="225"/>
    <cellStyle name="_汇总表5%还原(20080130_沈阳_义县" xfId="226"/>
    <cellStyle name="_汇总表5%还原(20080130_沈阳_义县_高新区人代会（2015年含9项基金后市局调整）12(1).12" xfId="227"/>
    <cellStyle name="_汇总表5%还原(20080130_义县" xfId="228"/>
    <cellStyle name="_汇总表5%还原(20080130_义县_高新区人代会（2015年含9项基金后市局调整）12(1).12" xfId="229"/>
    <cellStyle name="_农业处填报12.9" xfId="230"/>
    <cellStyle name="_农业处填报12.9_高新区人代会（2015年含9项基金后市局调整）12(1).12" xfId="231"/>
    <cellStyle name="_农业处填报12.9_古塔" xfId="232"/>
    <cellStyle name="_农业处填报12.9_古塔_高新区人代会（2015年含9项基金后市局调整）12(1).12" xfId="233"/>
    <cellStyle name="_农业处填报12.9_沈阳" xfId="234"/>
    <cellStyle name="_农业处填报12.9_沈阳_高新区人代会（2015年含9项基金后市局调整）12(1).12" xfId="235"/>
    <cellStyle name="_农业处填报12.9_沈阳_古塔" xfId="236"/>
    <cellStyle name="_农业处填报12.9_沈阳_古塔_高新区人代会（2015年含9项基金后市局调整）12(1).12" xfId="237"/>
    <cellStyle name="_农业处填报12.9_沈阳_义县" xfId="238"/>
    <cellStyle name="_农业处填报12.9_沈阳_义县_高新区人代会（2015年含9项基金后市局调整）12(1).12" xfId="239"/>
    <cellStyle name="_农业处填报12.9_义县" xfId="240"/>
    <cellStyle name="_农业处填报12.9_义县_高新区人代会（2015年含9项基金后市局调整）12(1).12" xfId="241"/>
    <cellStyle name="_企业处08专项预算(071227)" xfId="242"/>
    <cellStyle name="_弱电系统设备配置报价清单" xfId="243"/>
    <cellStyle name="_上半年分析附表（报李市长）" xfId="244"/>
    <cellStyle name="_社保部门预算项目情况表(2007 12 25)" xfId="245"/>
    <cellStyle name="_省内14市02-07年一般预算收入增幅比较表" xfId="246"/>
    <cellStyle name="_省厅人代会一般公共预算表格表样" xfId="247"/>
    <cellStyle name="_市本级部门项目支出需求及预算安排情况表" xfId="248"/>
    <cellStyle name="_市本级部门项目支出需求及预算安排情况表_高新区人代会（2015年含9项基金后市局调整）12(1).12" xfId="249"/>
    <cellStyle name="_市本级部门项目支出需求及预算安排情况表_古塔" xfId="250"/>
    <cellStyle name="_市本级部门项目支出需求及预算安排情况表_古塔_高新区人代会（2015年含9项基金后市局调整）12(1).12" xfId="251"/>
    <cellStyle name="_市本级部门项目支出需求及预算安排情况表_沈阳" xfId="252"/>
    <cellStyle name="_市本级部门项目支出需求及预算安排情况表_沈阳_高新区人代会（2015年含9项基金后市局调整）12(1).12" xfId="253"/>
    <cellStyle name="_市本级部门项目支出需求及预算安排情况表_沈阳_古塔" xfId="254"/>
    <cellStyle name="_市本级部门项目支出需求及预算安排情况表_沈阳_古塔_高新区人代会（2015年含9项基金后市局调整）12(1).12" xfId="255"/>
    <cellStyle name="_市本级部门项目支出需求及预算安排情况表_沈阳_义县" xfId="256"/>
    <cellStyle name="_市本级部门项目支出需求及预算安排情况表_沈阳_义县_高新区人代会（2015年含9项基金后市局调整）12(1).12" xfId="257"/>
    <cellStyle name="_市本级部门项目支出需求及预算安排情况表_义县" xfId="258"/>
    <cellStyle name="_市本级部门项目支出需求及预算安排情况表_义县_高新区人代会（2015年含9项基金后市局调整）12(1).12" xfId="259"/>
    <cellStyle name="_夏市长报表" xfId="260"/>
    <cellStyle name="_综合专项资金（报预算）" xfId="261"/>
    <cellStyle name="_综合专项资金（报预算）_高新区人代会（2015年含9项基金后市局调整）12(1).12" xfId="262"/>
    <cellStyle name="_综合专项资金（报预算）_古塔" xfId="263"/>
    <cellStyle name="_综合专项资金（报预算）_古塔_高新区人代会（2015年含9项基金后市局调整）12(1).12" xfId="264"/>
    <cellStyle name="_综合专项资金（报预算）_沈阳" xfId="265"/>
    <cellStyle name="_综合专项资金（报预算）_沈阳_高新区人代会（2015年含9项基金后市局调整）12(1).12" xfId="266"/>
    <cellStyle name="_综合专项资金（报预算）_沈阳_古塔" xfId="267"/>
    <cellStyle name="_综合专项资金（报预算）_沈阳_古塔_高新区人代会（2015年含9项基金后市局调整）12(1).12" xfId="268"/>
    <cellStyle name="_综合专项资金（报预算）_沈阳_义县" xfId="269"/>
    <cellStyle name="_综合专项资金（报预算）_沈阳_义县_高新区人代会（2015年含9项基金后市局调整）12(1).12" xfId="270"/>
    <cellStyle name="_综合专项资金（报预算）_义县" xfId="271"/>
    <cellStyle name="_综合专项资金（报预算）_义县_高新区人代会（2015年含9项基金后市局调整）12(1).12" xfId="272"/>
    <cellStyle name="0,0_x000d__x000a_NA_x000d__x000a_" xfId="273"/>
    <cellStyle name="0,0_x000d__x000a_NA_x000d__x000a_ 2" xfId="274"/>
    <cellStyle name="0,0_x000d__x000a_NA_x000d__x000a_ 2 2" xfId="275"/>
    <cellStyle name="0,0_x000d__x000a_NA_x000d__x000a_ 2 2 2" xfId="276"/>
    <cellStyle name="0,0_x000d__x000a_NA_x000d__x000a_ 2 2 3" xfId="277"/>
    <cellStyle name="0,0_x000d__x000a_NA_x000d__x000a_ 2 2_3.公共财政预算平衡" xfId="278"/>
    <cellStyle name="0,0_x000d__x000a_NA_x000d__x000a_ 2 3" xfId="279"/>
    <cellStyle name="0,0_x000d__x000a_NA_x000d__x000a_ 2 4" xfId="280"/>
    <cellStyle name="0,0_x000d__x000a_NA_x000d__x000a_ 2_3.公共财政预算平衡" xfId="281"/>
    <cellStyle name="0,0_x000d__x000a_NA_x000d__x000a_ 3" xfId="282"/>
    <cellStyle name="0,0_x000d__x000a_NA_x000d__x000a_ 3 2" xfId="283"/>
    <cellStyle name="0,0_x000d__x000a_NA_x000d__x000a_ 3 2 2" xfId="284"/>
    <cellStyle name="0,0_x000d__x000a_NA_x000d__x000a_ 3 2 3" xfId="285"/>
    <cellStyle name="0,0_x000d__x000a_NA_x000d__x000a_ 3 2_3.公共财政预算平衡" xfId="286"/>
    <cellStyle name="0,0_x000d__x000a_NA_x000d__x000a_ 3 3" xfId="287"/>
    <cellStyle name="0,0_x000d__x000a_NA_x000d__x000a_ 3 4" xfId="288"/>
    <cellStyle name="0,0_x000d__x000a_NA_x000d__x000a_ 3_3.公共财政预算平衡" xfId="289"/>
    <cellStyle name="0,0_x000d__x000a_NA_x000d__x000a_ 4" xfId="290"/>
    <cellStyle name="0,0_x000d__x000a_NA_x000d__x000a_ 5" xfId="291"/>
    <cellStyle name="0,0_x000d__x000a_NA_x000d__x000a__3.公共财政预算平衡" xfId="292"/>
    <cellStyle name="6mal" xfId="293"/>
    <cellStyle name="Accent1" xfId="294"/>
    <cellStyle name="Accent1 - 20%" xfId="295"/>
    <cellStyle name="Accent1 - 40%" xfId="296"/>
    <cellStyle name="Accent1 - 60%" xfId="297"/>
    <cellStyle name="Accent1_2006年33甘肃" xfId="298"/>
    <cellStyle name="Accent2" xfId="299"/>
    <cellStyle name="Accent2 - 20%" xfId="300"/>
    <cellStyle name="Accent2 - 40%" xfId="301"/>
    <cellStyle name="Accent2 - 60%" xfId="302"/>
    <cellStyle name="Accent2_2006年33甘肃" xfId="303"/>
    <cellStyle name="Accent3" xfId="304"/>
    <cellStyle name="Accent3 - 20%" xfId="305"/>
    <cellStyle name="Accent3 - 40%" xfId="306"/>
    <cellStyle name="Accent3 - 60%" xfId="307"/>
    <cellStyle name="Accent3_2006年33甘肃" xfId="308"/>
    <cellStyle name="Accent4" xfId="309"/>
    <cellStyle name="Accent4 - 20%" xfId="310"/>
    <cellStyle name="Accent4 - 40%" xfId="311"/>
    <cellStyle name="Accent4 - 60%" xfId="312"/>
    <cellStyle name="Accent4_3.公共财政预算平衡" xfId="313"/>
    <cellStyle name="Accent5" xfId="314"/>
    <cellStyle name="Accent5 - 20%" xfId="315"/>
    <cellStyle name="Accent5 - 40%" xfId="316"/>
    <cellStyle name="Accent5 - 60%" xfId="317"/>
    <cellStyle name="Accent5_3.公共财政预算平衡" xfId="318"/>
    <cellStyle name="Accent6" xfId="319"/>
    <cellStyle name="Accent6 - 20%" xfId="320"/>
    <cellStyle name="Accent6 - 40%" xfId="321"/>
    <cellStyle name="Accent6 - 60%" xfId="322"/>
    <cellStyle name="Accent6_2006年33甘肃" xfId="323"/>
    <cellStyle name="args.style" xfId="324"/>
    <cellStyle name="Calc Currency (0)" xfId="325"/>
    <cellStyle name="ColLevel_0" xfId="326"/>
    <cellStyle name="Comma [0]" xfId="327"/>
    <cellStyle name="comma zerodec" xfId="328"/>
    <cellStyle name="Comma_!!!GO" xfId="329"/>
    <cellStyle name="Currency [0]" xfId="330"/>
    <cellStyle name="Currency_!!!GO" xfId="331"/>
    <cellStyle name="Currency1" xfId="332"/>
    <cellStyle name="Date" xfId="333"/>
    <cellStyle name="Dollar (zero dec)" xfId="334"/>
    <cellStyle name="Fixed" xfId="335"/>
    <cellStyle name="Grey" xfId="336"/>
    <cellStyle name="Header1" xfId="337"/>
    <cellStyle name="Header2" xfId="338"/>
    <cellStyle name="HEADING1" xfId="339"/>
    <cellStyle name="HEADING2" xfId="340"/>
    <cellStyle name="Input [yellow]" xfId="341"/>
    <cellStyle name="Input Cells" xfId="342"/>
    <cellStyle name="Linked Cells" xfId="343"/>
    <cellStyle name="Millares [0]_96 Risk" xfId="344"/>
    <cellStyle name="Millares_96 Risk" xfId="345"/>
    <cellStyle name="Milliers [0]_!!!GO" xfId="346"/>
    <cellStyle name="Milliers_!!!GO" xfId="347"/>
    <cellStyle name="Moneda [0]_96 Risk" xfId="348"/>
    <cellStyle name="Moneda_96 Risk" xfId="349"/>
    <cellStyle name="Mon閠aire [0]_!!!GO" xfId="350"/>
    <cellStyle name="Mon閠aire_!!!GO" xfId="351"/>
    <cellStyle name="New Times Roman" xfId="352"/>
    <cellStyle name="no dec" xfId="353"/>
    <cellStyle name="Norma,_laroux_4_营业在建 (2)_E21" xfId="354"/>
    <cellStyle name="Normal - Style1" xfId="355"/>
    <cellStyle name="Normal_!!!GO" xfId="356"/>
    <cellStyle name="per.style" xfId="357"/>
    <cellStyle name="Percent [2]" xfId="358"/>
    <cellStyle name="Percent_!!!GO" xfId="359"/>
    <cellStyle name="Pourcentage_pldt" xfId="360"/>
    <cellStyle name="PSChar" xfId="361"/>
    <cellStyle name="PSDate" xfId="362"/>
    <cellStyle name="PSDec" xfId="363"/>
    <cellStyle name="PSHeading" xfId="364"/>
    <cellStyle name="PSInt" xfId="365"/>
    <cellStyle name="PSSpacer" xfId="366"/>
    <cellStyle name="RowLevel_0" xfId="367"/>
    <cellStyle name="S0" xfId="368"/>
    <cellStyle name="S1" xfId="369"/>
    <cellStyle name="S10" xfId="370"/>
    <cellStyle name="S11" xfId="371"/>
    <cellStyle name="S12" xfId="372"/>
    <cellStyle name="S13" xfId="373"/>
    <cellStyle name="S14" xfId="374"/>
    <cellStyle name="S15" xfId="375"/>
    <cellStyle name="S16" xfId="376"/>
    <cellStyle name="S17" xfId="377"/>
    <cellStyle name="S18" xfId="378"/>
    <cellStyle name="S19" xfId="379"/>
    <cellStyle name="S2" xfId="380"/>
    <cellStyle name="S20" xfId="381"/>
    <cellStyle name="S21" xfId="382"/>
    <cellStyle name="S22" xfId="383"/>
    <cellStyle name="S23" xfId="384"/>
    <cellStyle name="S24" xfId="385"/>
    <cellStyle name="S25" xfId="386"/>
    <cellStyle name="S26" xfId="387"/>
    <cellStyle name="S3" xfId="388"/>
    <cellStyle name="S4" xfId="389"/>
    <cellStyle name="S5" xfId="390"/>
    <cellStyle name="S6" xfId="391"/>
    <cellStyle name="S7" xfId="392"/>
    <cellStyle name="S8" xfId="393"/>
    <cellStyle name="S9" xfId="394"/>
    <cellStyle name="sstot" xfId="395"/>
    <cellStyle name="Standard_AREAS" xfId="396"/>
    <cellStyle name="t" xfId="397"/>
    <cellStyle name="t_HVAC Equipment (3)" xfId="398"/>
    <cellStyle name="Total" xfId="399"/>
    <cellStyle name="百分比 2" xfId="400"/>
    <cellStyle name="捠壿 [0.00]_Region Orders (2)" xfId="401"/>
    <cellStyle name="捠壿_Region Orders (2)" xfId="402"/>
    <cellStyle name="编号" xfId="403"/>
    <cellStyle name="标题1" xfId="404"/>
    <cellStyle name="表八___builtInStyle100" xfId="1960"/>
    <cellStyle name="表八___builtInStyle101" xfId="1961"/>
    <cellStyle name="表八___builtInStyle102" xfId="1962"/>
    <cellStyle name="表八___builtInStyle103" xfId="1963"/>
    <cellStyle name="表八___builtInStyle108" xfId="1966"/>
    <cellStyle name="表八___builtInStyle109" xfId="1967"/>
    <cellStyle name="表八___builtInStyle113" xfId="1968"/>
    <cellStyle name="表八___builtInStyle114" xfId="1969"/>
    <cellStyle name="表八___builtInStyle84" xfId="1947"/>
    <cellStyle name="表八___builtInStyle85" xfId="1948"/>
    <cellStyle name="表八___builtInStyle86" xfId="1949"/>
    <cellStyle name="表八___builtInStyle87" xfId="1950"/>
    <cellStyle name="表八___builtInStyle88" xfId="1951"/>
    <cellStyle name="表八___builtInStyle89" xfId="1952"/>
    <cellStyle name="表八___builtInStyle90" xfId="1953"/>
    <cellStyle name="表八___builtInStyle91" xfId="1954"/>
    <cellStyle name="表八___builtInStyle93" xfId="1955"/>
    <cellStyle name="表八___builtInStyle94" xfId="1956"/>
    <cellStyle name="表八___builtInStyle96" xfId="1957"/>
    <cellStyle name="表八___builtInStyle97" xfId="1958"/>
    <cellStyle name="表八___builtInStyle98" xfId="1959"/>
    <cellStyle name="表八_常规 2 2 2" xfId="1964"/>
    <cellStyle name="表八_常规 2 4" xfId="1965"/>
    <cellStyle name="表标题" xfId="405"/>
    <cellStyle name="表二___builtInStyle11" xfId="2"/>
    <cellStyle name="表九___builtInStyle11" xfId="1933"/>
    <cellStyle name="表九之一（汇总表）___builtInStyle100" xfId="1970"/>
    <cellStyle name="表六 (1)___builtInStyle11" xfId="5"/>
    <cellStyle name="表六（2)___builtInStyle11" xfId="6"/>
    <cellStyle name="表七 (1)___builtInStyle11" xfId="7"/>
    <cellStyle name="表七(2)___builtInStyle11" xfId="8"/>
    <cellStyle name="表三___builtInStyle10" xfId="3"/>
    <cellStyle name="表十___builtInStyle100" xfId="1971"/>
    <cellStyle name="表十二___builtInStyle11" xfId="1929"/>
    <cellStyle name="表十二之一（需明确收入对象级次的录入表）___builtInStyle100" xfId="1985"/>
    <cellStyle name="表十二之一（需明确收入对象级次的录入表）___builtInStyle102" xfId="1978"/>
    <cellStyle name="表十二之一（需明确收入对象级次的录入表）___builtInStyle103" xfId="1979"/>
    <cellStyle name="表十二之一（需明确收入对象级次的录入表）___builtInStyle104" xfId="1981"/>
    <cellStyle name="表十二之一（需明确收入对象级次的录入表）___builtInStyle105" xfId="1982"/>
    <cellStyle name="表十二之一（需明确收入对象级次的录入表）___builtInStyle107" xfId="1984"/>
    <cellStyle name="表十二之一（需明确收入对象级次的录入表）___builtInStyle91" xfId="1974"/>
    <cellStyle name="表十二之一（需明确收入对象级次的录入表）___builtInStyle92" xfId="1975"/>
    <cellStyle name="表十二之一（需明确收入对象级次的录入表）___builtInStyle93" xfId="1976"/>
    <cellStyle name="表十二之一（需明确收入对象级次的录入表）___builtInStyle94" xfId="1977"/>
    <cellStyle name="表十二之一（需明确收入对象级次的录入表）___builtInStyle97" xfId="1983"/>
    <cellStyle name="表十二之一（需明确收入对象级次的录入表）_常规 2 4" xfId="1980"/>
    <cellStyle name="表十三___builtInStyle11" xfId="1930"/>
    <cellStyle name="表十三之二（其它支出录入表）___builtInStyle100" xfId="1998"/>
    <cellStyle name="表十三之二（其它支出录入表）___builtInStyle100_10" xfId="1988"/>
    <cellStyle name="表十三之二（其它支出录入表）___builtInStyle100_6" xfId="1996"/>
    <cellStyle name="表十三之二（其它支出录入表）___builtInStyle100_7" xfId="1994"/>
    <cellStyle name="表十三之二（其它支出录入表）___builtInStyle100_8" xfId="1992"/>
    <cellStyle name="表十三之二（其它支出录入表）___builtInStyle100_9" xfId="1990"/>
    <cellStyle name="表十三之二（其它支出录入表）___builtInStyle101_10" xfId="1987"/>
    <cellStyle name="表十三之二（其它支出录入表）___builtInStyle101_6" xfId="1995"/>
    <cellStyle name="表十三之二（其它支出录入表）___builtInStyle101_7" xfId="1993"/>
    <cellStyle name="表十三之二（其它支出录入表）___builtInStyle101_8" xfId="1991"/>
    <cellStyle name="表十三之二（其它支出录入表）___builtInStyle101_9" xfId="1989"/>
    <cellStyle name="表十三之二（其它支出录入表）___builtInStyle97" xfId="1986"/>
    <cellStyle name="表十三之二（其它支出录入表）_常规 2 4" xfId="1997"/>
    <cellStyle name="表十四___builtInStyle11" xfId="1931"/>
    <cellStyle name="表十一___builtInStyle11" xfId="1932"/>
    <cellStyle name="表四___builtInStyle11" xfId="4"/>
    <cellStyle name="表五___builtInStyle100" xfId="1946"/>
    <cellStyle name="表一___builtInStyle11" xfId="1"/>
    <cellStyle name="部门" xfId="406"/>
    <cellStyle name="差_（省格式）01兴城" xfId="407"/>
    <cellStyle name="差_（市格式）01兴城" xfId="408"/>
    <cellStyle name="差_00省级(打印)" xfId="409"/>
    <cellStyle name="差_00省级(打印)_高新区人代会（2015年含9项基金后市局调整）12(1).12" xfId="410"/>
    <cellStyle name="差_00省级(打印)_古塔" xfId="411"/>
    <cellStyle name="差_00省级(打印)_义县" xfId="412"/>
    <cellStyle name="差_01兴城" xfId="413"/>
    <cellStyle name="差_02" xfId="414"/>
    <cellStyle name="差_02_高新区人代会（2015年含9项基金后市局调整）12(1).12" xfId="415"/>
    <cellStyle name="差_02_古塔" xfId="416"/>
    <cellStyle name="差_02_义县" xfId="417"/>
    <cellStyle name="差_02绥中" xfId="418"/>
    <cellStyle name="差_02绥中_高新区人代会（2015年含9项基金后市局调整）12(1).12" xfId="419"/>
    <cellStyle name="差_02绥中_古塔" xfId="420"/>
    <cellStyle name="差_02绥中_义县" xfId="421"/>
    <cellStyle name="差_03" xfId="422"/>
    <cellStyle name="差_03_高新区人代会（2015年含9项基金后市局调整）12(1).12" xfId="423"/>
    <cellStyle name="差_03_古塔" xfId="424"/>
    <cellStyle name="差_03_义县" xfId="425"/>
    <cellStyle name="差_03建昌" xfId="426"/>
    <cellStyle name="差_03建昌_高新区人代会（2015年含9项基金后市局调整）12(1).12" xfId="427"/>
    <cellStyle name="差_03建昌_古塔" xfId="428"/>
    <cellStyle name="差_03建昌_义县" xfId="429"/>
    <cellStyle name="差_03昭通" xfId="430"/>
    <cellStyle name="差_03昭通_高新区人代会（2015年含9项基金后市局调整）12(1).12" xfId="431"/>
    <cellStyle name="差_03昭通_古塔" xfId="432"/>
    <cellStyle name="差_03昭通_义县" xfId="433"/>
    <cellStyle name="差_04" xfId="434"/>
    <cellStyle name="差_04_高新区人代会（2015年含9项基金后市局调整）12(1).12" xfId="435"/>
    <cellStyle name="差_04_古塔" xfId="436"/>
    <cellStyle name="差_04_义县" xfId="437"/>
    <cellStyle name="差_04连山" xfId="438"/>
    <cellStyle name="差_04连山_高新区人代会（2015年含9项基金后市局调整）12(1).12" xfId="439"/>
    <cellStyle name="差_04连山_古塔" xfId="440"/>
    <cellStyle name="差_04连山_义县" xfId="441"/>
    <cellStyle name="差_05" xfId="442"/>
    <cellStyle name="差_05_高新区人代会（2015年含9项基金后市局调整）12(1).12" xfId="443"/>
    <cellStyle name="差_05_古塔" xfId="444"/>
    <cellStyle name="差_05_义县" xfId="445"/>
    <cellStyle name="差_0502通海县" xfId="446"/>
    <cellStyle name="差_0502通海县_高新区人代会（2015年含9项基金后市局调整）12(1).12" xfId="447"/>
    <cellStyle name="差_0502通海县_古塔" xfId="448"/>
    <cellStyle name="差_0502通海县_义县" xfId="449"/>
    <cellStyle name="差_05潍坊" xfId="450"/>
    <cellStyle name="差_05潍坊_高新区人代会（2015年含9项基金后市局调整）12(1).12" xfId="451"/>
    <cellStyle name="差_05潍坊_古塔" xfId="452"/>
    <cellStyle name="差_05潍坊_义县" xfId="453"/>
    <cellStyle name="差_05杨杖子" xfId="454"/>
    <cellStyle name="差_05杨杖子_高新区人代会（2015年含9项基金后市局调整）12(1).12" xfId="455"/>
    <cellStyle name="差_05杨杖子_古塔" xfId="456"/>
    <cellStyle name="差_05杨杖子_义县" xfId="457"/>
    <cellStyle name="差_06" xfId="458"/>
    <cellStyle name="差_06_高新区人代会（2015年含9项基金后市局调整）12(1).12" xfId="459"/>
    <cellStyle name="差_06_古塔" xfId="460"/>
    <cellStyle name="差_06_义县" xfId="461"/>
    <cellStyle name="差_0605石屏县" xfId="462"/>
    <cellStyle name="差_0605石屏县_高新区人代会（2015年含9项基金后市局调整）12(1).12" xfId="463"/>
    <cellStyle name="差_0605石屏县_古塔" xfId="464"/>
    <cellStyle name="差_0605石屏县_义县" xfId="465"/>
    <cellStyle name="差_06高新" xfId="466"/>
    <cellStyle name="差_06高新_高新区人代会（2015年含9项基金后市局调整）12(1).12" xfId="467"/>
    <cellStyle name="差_06高新_古塔" xfId="468"/>
    <cellStyle name="差_06高新_义县" xfId="469"/>
    <cellStyle name="差_07" xfId="470"/>
    <cellStyle name="差_07_高新区人代会（2015年含9项基金后市局调整）12(1).12" xfId="471"/>
    <cellStyle name="差_07_古塔" xfId="472"/>
    <cellStyle name="差_07_义县" xfId="473"/>
    <cellStyle name="差_07临沂" xfId="474"/>
    <cellStyle name="差_07临沂_高新区人代会（2015年含9项基金后市局调整）12(1).12" xfId="475"/>
    <cellStyle name="差_07临沂_古塔" xfId="476"/>
    <cellStyle name="差_07临沂_义县" xfId="477"/>
    <cellStyle name="差_07南票" xfId="478"/>
    <cellStyle name="差_07南票_高新区人代会（2015年含9项基金后市局调整）12(1).12" xfId="479"/>
    <cellStyle name="差_07南票_古塔" xfId="480"/>
    <cellStyle name="差_07南票_义县" xfId="481"/>
    <cellStyle name="差_08" xfId="482"/>
    <cellStyle name="差_08_高新区人代会（2015年含9项基金后市局调整）12(1).12" xfId="483"/>
    <cellStyle name="差_08_古塔" xfId="484"/>
    <cellStyle name="差_08_义县" xfId="485"/>
    <cellStyle name="差_08龙港" xfId="486"/>
    <cellStyle name="差_08龙港_高新区人代会（2015年含9项基金后市局调整）12(1).12" xfId="487"/>
    <cellStyle name="差_08龙港_古塔" xfId="488"/>
    <cellStyle name="差_08龙港_义县" xfId="489"/>
    <cellStyle name="差_09" xfId="490"/>
    <cellStyle name="差_09_高新区人代会（2015年含9项基金后市局调整）12(1).12" xfId="491"/>
    <cellStyle name="差_09_古塔" xfId="492"/>
    <cellStyle name="差_09_义县" xfId="493"/>
    <cellStyle name="差_09北港" xfId="494"/>
    <cellStyle name="差_09北港_高新区人代会（2015年含9项基金后市局调整）12(1).12" xfId="495"/>
    <cellStyle name="差_09北港_古塔" xfId="496"/>
    <cellStyle name="差_09北港_义县" xfId="497"/>
    <cellStyle name="差_09黑龙江" xfId="498"/>
    <cellStyle name="差_09黑龙江_高新区人代会（2015年含9项基金后市局调整）12(1).12" xfId="499"/>
    <cellStyle name="差_09黑龙江_古塔" xfId="500"/>
    <cellStyle name="差_09黑龙江_义县" xfId="501"/>
    <cellStyle name="差_1" xfId="502"/>
    <cellStyle name="差_1_高新区人代会（2015年含9项基金后市局调整）12(1).12" xfId="503"/>
    <cellStyle name="差_1_古塔" xfId="504"/>
    <cellStyle name="差_1_义县" xfId="505"/>
    <cellStyle name="差_1110洱源县" xfId="506"/>
    <cellStyle name="差_1110洱源县_高新区人代会（2015年含9项基金后市局调整）12(1).12" xfId="507"/>
    <cellStyle name="差_1110洱源县_古塔" xfId="508"/>
    <cellStyle name="差_1110洱源县_义县" xfId="509"/>
    <cellStyle name="差_11大理" xfId="510"/>
    <cellStyle name="差_11大理_高新区人代会（2015年含9项基金后市局调整）12(1).12" xfId="511"/>
    <cellStyle name="差_11大理_古塔" xfId="512"/>
    <cellStyle name="差_11大理_义县" xfId="513"/>
    <cellStyle name="差_12滨州" xfId="514"/>
    <cellStyle name="差_12滨州_高新区人代会（2015年含9项基金后市局调整）12(1).12" xfId="515"/>
    <cellStyle name="差_12滨州_古塔" xfId="516"/>
    <cellStyle name="差_12滨州_义县" xfId="517"/>
    <cellStyle name="差_14安徽" xfId="518"/>
    <cellStyle name="差_14安徽_高新区人代会（2015年含9项基金后市局调整）12(1).12" xfId="519"/>
    <cellStyle name="差_14安徽_古塔" xfId="520"/>
    <cellStyle name="差_14安徽_义县" xfId="521"/>
    <cellStyle name="差_2" xfId="522"/>
    <cellStyle name="差_2_高新区人代会（2015年含9项基金后市局调整）12(1).12" xfId="523"/>
    <cellStyle name="差_2_古塔" xfId="524"/>
    <cellStyle name="差_2_义县" xfId="525"/>
    <cellStyle name="差_2006年22湖南" xfId="526"/>
    <cellStyle name="差_2006年22湖南_高新区人代会（2015年含9项基金后市局调整）12(1).12" xfId="527"/>
    <cellStyle name="差_2006年22湖南_古塔" xfId="528"/>
    <cellStyle name="差_2006年22湖南_义县" xfId="529"/>
    <cellStyle name="差_2006年27重庆" xfId="530"/>
    <cellStyle name="差_2006年27重庆_高新区人代会（2015年含9项基金后市局调整）12(1).12" xfId="531"/>
    <cellStyle name="差_2006年27重庆_古塔" xfId="532"/>
    <cellStyle name="差_2006年27重庆_义县" xfId="533"/>
    <cellStyle name="差_2006年28四川" xfId="534"/>
    <cellStyle name="差_2006年28四川_高新区人代会（2015年含9项基金后市局调整）12(1).12" xfId="535"/>
    <cellStyle name="差_2006年28四川_古塔" xfId="536"/>
    <cellStyle name="差_2006年28四川_义县" xfId="537"/>
    <cellStyle name="差_2006年30云南" xfId="538"/>
    <cellStyle name="差_2006年30云南_高新区人代会（2015年含9项基金后市局调整）12(1).12" xfId="539"/>
    <cellStyle name="差_2006年30云南_古塔" xfId="540"/>
    <cellStyle name="差_2006年30云南_义县" xfId="541"/>
    <cellStyle name="差_2006年33甘肃" xfId="542"/>
    <cellStyle name="差_2006年33甘肃_高新区人代会（2015年含9项基金后市局调整）12(1).12" xfId="543"/>
    <cellStyle name="差_2006年33甘肃_古塔" xfId="544"/>
    <cellStyle name="差_2006年33甘肃_义县" xfId="545"/>
    <cellStyle name="差_2006年34青海" xfId="546"/>
    <cellStyle name="差_2006年34青海_高新区人代会（2015年含9项基金后市局调整）12(1).12" xfId="547"/>
    <cellStyle name="差_2006年34青海_古塔" xfId="548"/>
    <cellStyle name="差_2006年34青海_义县" xfId="549"/>
    <cellStyle name="差_2006年全省财力计算表（中央、决算）" xfId="550"/>
    <cellStyle name="差_2006年全省财力计算表（中央、决算）_高新区人代会（2015年含9项基金后市局调整）12(1).12" xfId="551"/>
    <cellStyle name="差_2006年全省财力计算表（中央、决算）_古塔" xfId="552"/>
    <cellStyle name="差_2006年全省财力计算表（中央、决算）_义县" xfId="553"/>
    <cellStyle name="差_2006年水利统计指标统计表" xfId="554"/>
    <cellStyle name="差_2006年水利统计指标统计表_高新区人代会（2015年含9项基金后市局调整）12(1).12" xfId="555"/>
    <cellStyle name="差_2006年水利统计指标统计表_古塔" xfId="556"/>
    <cellStyle name="差_2006年水利统计指标统计表_义县" xfId="557"/>
    <cellStyle name="差_2007年收支情况及2008年收支预计表(汇总表)" xfId="558"/>
    <cellStyle name="差_2007年收支情况及2008年收支预计表(汇总表)_高新区人代会（2015年含9项基金后市局调整）12(1).12" xfId="559"/>
    <cellStyle name="差_2007年收支情况及2008年收支预计表(汇总表)_古塔" xfId="560"/>
    <cellStyle name="差_2007年收支情况及2008年收支预计表(汇总表)_义县" xfId="561"/>
    <cellStyle name="差_2007年一般预算支出剔除" xfId="562"/>
    <cellStyle name="差_2007年一般预算支出剔除_高新区人代会（2015年含9项基金后市局调整）12(1).12" xfId="563"/>
    <cellStyle name="差_2007年一般预算支出剔除_古塔" xfId="564"/>
    <cellStyle name="差_2007年一般预算支出剔除_义县" xfId="565"/>
    <cellStyle name="差_2007一般预算支出口径剔除表" xfId="566"/>
    <cellStyle name="差_2007一般预算支出口径剔除表_高新区人代会（2015年含9项基金后市局调整）12(1).12" xfId="567"/>
    <cellStyle name="差_2007一般预算支出口径剔除表_古塔" xfId="568"/>
    <cellStyle name="差_2007一般预算支出口径剔除表_义县" xfId="569"/>
    <cellStyle name="差_2008计算资料（8月5）" xfId="570"/>
    <cellStyle name="差_2008计算资料（8月5）_高新区人代会（2015年含9项基金后市局调整）12(1).12" xfId="571"/>
    <cellStyle name="差_2008计算资料（8月5）_古塔" xfId="572"/>
    <cellStyle name="差_2008计算资料（8月5）_义县" xfId="573"/>
    <cellStyle name="差_2008年全省汇总收支计算表" xfId="574"/>
    <cellStyle name="差_2008年全省汇总收支计算表_高新区人代会（2015年含9项基金后市局调整）12(1).12" xfId="575"/>
    <cellStyle name="差_2008年全省汇总收支计算表_古塔" xfId="576"/>
    <cellStyle name="差_2008年全省汇总收支计算表_义县" xfId="577"/>
    <cellStyle name="差_2008年一般预算支出预计" xfId="578"/>
    <cellStyle name="差_2008年一般预算支出预计_高新区人代会（2015年含9项基金后市局调整）12(1).12" xfId="579"/>
    <cellStyle name="差_2008年一般预算支出预计_古塔" xfId="580"/>
    <cellStyle name="差_2008年一般预算支出预计_义县" xfId="581"/>
    <cellStyle name="差_2008年预计支出与2007年对比" xfId="582"/>
    <cellStyle name="差_2008年预计支出与2007年对比_高新区人代会（2015年含9项基金后市局调整）12(1).12" xfId="583"/>
    <cellStyle name="差_2008年预计支出与2007年对比_古塔" xfId="584"/>
    <cellStyle name="差_2008年预计支出与2007年对比_义县" xfId="585"/>
    <cellStyle name="差_2008年支出核定" xfId="586"/>
    <cellStyle name="差_2008年支出核定_高新区人代会（2015年含9项基金后市局调整）12(1).12" xfId="587"/>
    <cellStyle name="差_2008年支出核定_古塔" xfId="588"/>
    <cellStyle name="差_2008年支出核定_义县" xfId="589"/>
    <cellStyle name="差_2008年支出调整" xfId="590"/>
    <cellStyle name="差_2008年支出调整_高新区人代会（2015年含9项基金后市局调整）12(1).12" xfId="591"/>
    <cellStyle name="差_2008年支出调整_古塔" xfId="592"/>
    <cellStyle name="差_2008年支出调整_义县" xfId="593"/>
    <cellStyle name="差_2011年收入预计报省厅" xfId="594"/>
    <cellStyle name="差_2011年一般预算收入预计情况表2011.12.08" xfId="595"/>
    <cellStyle name="差_20河南" xfId="596"/>
    <cellStyle name="差_20河南_高新区人代会（2015年含9项基金后市局调整）12(1).12" xfId="597"/>
    <cellStyle name="差_20河南_古塔" xfId="598"/>
    <cellStyle name="差_20河南_义县" xfId="599"/>
    <cellStyle name="差_22湖南" xfId="600"/>
    <cellStyle name="差_22湖南_高新区人代会（2015年含9项基金后市局调整）12(1).12" xfId="601"/>
    <cellStyle name="差_22湖南_古塔" xfId="602"/>
    <cellStyle name="差_22湖南_义县" xfId="603"/>
    <cellStyle name="差_27重庆" xfId="604"/>
    <cellStyle name="差_27重庆_高新区人代会（2015年含9项基金后市局调整）12(1).12" xfId="605"/>
    <cellStyle name="差_27重庆_古塔" xfId="606"/>
    <cellStyle name="差_27重庆_义县" xfId="607"/>
    <cellStyle name="差_28四川" xfId="608"/>
    <cellStyle name="差_28四川_高新区人代会（2015年含9项基金后市局调整）12(1).12" xfId="609"/>
    <cellStyle name="差_28四川_古塔" xfId="610"/>
    <cellStyle name="差_28四川_义县" xfId="611"/>
    <cellStyle name="差_3.公共财政预算平衡" xfId="612"/>
    <cellStyle name="差_30云南" xfId="613"/>
    <cellStyle name="差_30云南_1" xfId="614"/>
    <cellStyle name="差_30云南_1_高新区人代会（2015年含9项基金后市局调整）12(1).12" xfId="615"/>
    <cellStyle name="差_30云南_1_古塔" xfId="616"/>
    <cellStyle name="差_30云南_1_义县" xfId="617"/>
    <cellStyle name="差_30云南_高新区人代会（2015年含9项基金后市局调整）12(1).12" xfId="618"/>
    <cellStyle name="差_30云南_古塔" xfId="619"/>
    <cellStyle name="差_30云南_义县" xfId="620"/>
    <cellStyle name="差_33甘肃" xfId="621"/>
    <cellStyle name="差_33甘肃_高新区人代会（2015年含9项基金后市局调整）12(1).12" xfId="622"/>
    <cellStyle name="差_33甘肃_古塔" xfId="623"/>
    <cellStyle name="差_33甘肃_义县" xfId="624"/>
    <cellStyle name="差_34青海" xfId="625"/>
    <cellStyle name="差_34青海_1" xfId="626"/>
    <cellStyle name="差_34青海_1_高新区人代会（2015年含9项基金后市局调整）12(1).12" xfId="627"/>
    <cellStyle name="差_34青海_1_古塔" xfId="628"/>
    <cellStyle name="差_34青海_1_义县" xfId="629"/>
    <cellStyle name="差_34青海_高新区人代会（2015年含9项基金后市局调整）12(1).12" xfId="630"/>
    <cellStyle name="差_34青海_古塔" xfId="631"/>
    <cellStyle name="差_34青海_义县" xfId="632"/>
    <cellStyle name="差_530623_2006年县级财政报表附表" xfId="633"/>
    <cellStyle name="差_530623_2006年县级财政报表附表_高新区人代会（2015年含9项基金后市局调整）12(1).12" xfId="634"/>
    <cellStyle name="差_530623_2006年县级财政报表附表_古塔" xfId="635"/>
    <cellStyle name="差_530623_2006年县级财政报表附表_义县" xfId="636"/>
    <cellStyle name="差_530629_2006年县级财政报表附表" xfId="637"/>
    <cellStyle name="差_530629_2006年县级财政报表附表_高新区人代会（2015年含9项基金后市局调整）12(1).12" xfId="638"/>
    <cellStyle name="差_530629_2006年县级财政报表附表_古塔" xfId="639"/>
    <cellStyle name="差_530629_2006年县级财政报表附表_义县" xfId="640"/>
    <cellStyle name="差_5334_2006年迪庆县级财政报表附表" xfId="641"/>
    <cellStyle name="差_5334_2006年迪庆县级财政报表附表_高新区人代会（2015年含9项基金后市局调整）12(1).12" xfId="642"/>
    <cellStyle name="差_5334_2006年迪庆县级财政报表附表_古塔" xfId="643"/>
    <cellStyle name="差_5334_2006年迪庆县级财政报表附表_义县" xfId="644"/>
    <cellStyle name="差_Book1" xfId="645"/>
    <cellStyle name="差_Book1_1" xfId="646"/>
    <cellStyle name="差_Book1_3.公共财政预算平衡" xfId="647"/>
    <cellStyle name="差_Book1_高新区人代会（2015年含9项基金后市局调整）12(1).12" xfId="648"/>
    <cellStyle name="差_Book1_古塔" xfId="649"/>
    <cellStyle name="差_Book1_义县" xfId="650"/>
    <cellStyle name="差_Book2" xfId="651"/>
    <cellStyle name="差_Book2_高新区人代会（2015年含9项基金后市局调整）12(1).12" xfId="652"/>
    <cellStyle name="差_Book2_古塔" xfId="653"/>
    <cellStyle name="差_Book2_义县" xfId="654"/>
    <cellStyle name="差_gdp" xfId="655"/>
    <cellStyle name="差_gdp_高新区人代会（2015年含9项基金后市局调整）12(1).12" xfId="656"/>
    <cellStyle name="差_gdp_古塔" xfId="657"/>
    <cellStyle name="差_gdp_义县" xfId="658"/>
    <cellStyle name="差_M01-2(州市补助收入)" xfId="659"/>
    <cellStyle name="差_M01-2(州市补助收入)_高新区人代会（2015年含9项基金后市局调整）12(1).12" xfId="660"/>
    <cellStyle name="差_M01-2(州市补助收入)_古塔" xfId="661"/>
    <cellStyle name="差_M01-2(州市补助收入)_义县" xfId="662"/>
    <cellStyle name="差_安徽 缺口县区测算(地方填报)1" xfId="663"/>
    <cellStyle name="差_安徽 缺口县区测算(地方填报)1_高新区人代会（2015年含9项基金后市局调整）12(1).12" xfId="664"/>
    <cellStyle name="差_安徽 缺口县区测算(地方填报)1_古塔" xfId="665"/>
    <cellStyle name="差_安徽 缺口县区测算(地方填报)1_义县" xfId="666"/>
    <cellStyle name="差_不含人员经费系数" xfId="667"/>
    <cellStyle name="差_不含人员经费系数_高新区人代会（2015年含9项基金后市局调整）12(1).12" xfId="668"/>
    <cellStyle name="差_不含人员经费系数_古塔" xfId="669"/>
    <cellStyle name="差_不含人员经费系数_义县" xfId="670"/>
    <cellStyle name="差_财力差异计算表(不含非农业区)" xfId="671"/>
    <cellStyle name="差_财力差异计算表(不含非农业区)_高新区人代会（2015年含9项基金后市局调整）12(1).12" xfId="672"/>
    <cellStyle name="差_财力差异计算表(不含非农业区)_古塔" xfId="673"/>
    <cellStyle name="差_财力差异计算表(不含非农业区)_义县" xfId="674"/>
    <cellStyle name="差_财政供养人员" xfId="675"/>
    <cellStyle name="差_财政供养人员_高新区人代会（2015年含9项基金后市局调整）12(1).12" xfId="676"/>
    <cellStyle name="差_财政供养人员_古塔" xfId="677"/>
    <cellStyle name="差_财政供养人员_义县" xfId="678"/>
    <cellStyle name="差_测算结果" xfId="679"/>
    <cellStyle name="差_测算结果_高新区人代会（2015年含9项基金后市局调整）12(1).12" xfId="680"/>
    <cellStyle name="差_测算结果_古塔" xfId="681"/>
    <cellStyle name="差_测算结果_义县" xfId="682"/>
    <cellStyle name="差_测算结果汇总" xfId="683"/>
    <cellStyle name="差_测算结果汇总_高新区人代会（2015年含9项基金后市局调整）12(1).12" xfId="684"/>
    <cellStyle name="差_测算结果汇总_古塔" xfId="685"/>
    <cellStyle name="差_测算结果汇总_义县" xfId="686"/>
    <cellStyle name="差_成本差异系数" xfId="687"/>
    <cellStyle name="差_成本差异系数（含人口规模）" xfId="688"/>
    <cellStyle name="差_成本差异系数（含人口规模）_高新区人代会（2015年含9项基金后市局调整）12(1).12" xfId="689"/>
    <cellStyle name="差_成本差异系数（含人口规模）_古塔" xfId="690"/>
    <cellStyle name="差_成本差异系数（含人口规模）_义县" xfId="691"/>
    <cellStyle name="差_成本差异系数_高新区人代会（2015年含9项基金后市局调整）12(1).12" xfId="692"/>
    <cellStyle name="差_成本差异系数_古塔" xfId="693"/>
    <cellStyle name="差_成本差异系数_义县" xfId="694"/>
    <cellStyle name="差_城建部门" xfId="695"/>
    <cellStyle name="差_城建部门_高新区人代会（2015年含9项基金后市局调整）12(1).12" xfId="696"/>
    <cellStyle name="差_城建部门_古塔" xfId="697"/>
    <cellStyle name="差_城建部门_义县" xfId="698"/>
    <cellStyle name="差_第五部分(才淼、饶永宏）" xfId="699"/>
    <cellStyle name="差_第五部分(才淼、饶永宏）_高新区人代会（2015年含9项基金后市局调整）12(1).12" xfId="700"/>
    <cellStyle name="差_第五部分(才淼、饶永宏）_古塔" xfId="701"/>
    <cellStyle name="差_第五部分(才淼、饶永宏）_义县" xfId="702"/>
    <cellStyle name="差_第一部分：综合全" xfId="703"/>
    <cellStyle name="差_第一部分：综合全_高新区人代会（2015年含9项基金后市局调整）12(1).12" xfId="704"/>
    <cellStyle name="差_第一部分：综合全_古塔" xfId="705"/>
    <cellStyle name="差_第一部分：综合全_义县" xfId="706"/>
    <cellStyle name="差_分析缺口率" xfId="707"/>
    <cellStyle name="差_分析缺口率_高新区人代会（2015年含9项基金后市局调整）12(1).12" xfId="708"/>
    <cellStyle name="差_分析缺口率_古塔" xfId="709"/>
    <cellStyle name="差_分析缺口率_义县" xfId="710"/>
    <cellStyle name="差_分县成本差异系数" xfId="711"/>
    <cellStyle name="差_分县成本差异系数_不含人员经费系数" xfId="712"/>
    <cellStyle name="差_分县成本差异系数_不含人员经费系数_高新区人代会（2015年含9项基金后市局调整）12(1).12" xfId="713"/>
    <cellStyle name="差_分县成本差异系数_不含人员经费系数_古塔" xfId="714"/>
    <cellStyle name="差_分县成本差异系数_不含人员经费系数_义县" xfId="715"/>
    <cellStyle name="差_分县成本差异系数_高新区人代会（2015年含9项基金后市局调整）12(1).12" xfId="716"/>
    <cellStyle name="差_分县成本差异系数_古塔" xfId="717"/>
    <cellStyle name="差_分县成本差异系数_民生政策最低支出需求" xfId="718"/>
    <cellStyle name="差_分县成本差异系数_民生政策最低支出需求_高新区人代会（2015年含9项基金后市局调整）12(1).12" xfId="719"/>
    <cellStyle name="差_分县成本差异系数_民生政策最低支出需求_古塔" xfId="720"/>
    <cellStyle name="差_分县成本差异系数_民生政策最低支出需求_义县" xfId="721"/>
    <cellStyle name="差_分县成本差异系数_义县" xfId="722"/>
    <cellStyle name="差_附表" xfId="723"/>
    <cellStyle name="差_附表_高新区人代会（2015年含9项基金后市局调整）12(1).12" xfId="724"/>
    <cellStyle name="差_附表_古塔" xfId="725"/>
    <cellStyle name="差_附表_义县" xfId="726"/>
    <cellStyle name="差_高新区人代会（2015年含9项基金后市局调整）12(1).12" xfId="727"/>
    <cellStyle name="差_功能对经济" xfId="728"/>
    <cellStyle name="差_功能对经济_高新区人代会（2015年含9项基金后市局调整）12(1).12" xfId="729"/>
    <cellStyle name="差_功能对经济_古塔" xfId="730"/>
    <cellStyle name="差_功能对经济_义县" xfId="731"/>
    <cellStyle name="差_古塔" xfId="732"/>
    <cellStyle name="差_行政(燃修费)" xfId="733"/>
    <cellStyle name="差_行政(燃修费)_不含人员经费系数" xfId="734"/>
    <cellStyle name="差_行政(燃修费)_不含人员经费系数_高新区人代会（2015年含9项基金后市局调整）12(1).12" xfId="735"/>
    <cellStyle name="差_行政(燃修费)_不含人员经费系数_古塔" xfId="736"/>
    <cellStyle name="差_行政(燃修费)_不含人员经费系数_义县" xfId="737"/>
    <cellStyle name="差_行政(燃修费)_高新区人代会（2015年含9项基金后市局调整）12(1).12" xfId="738"/>
    <cellStyle name="差_行政(燃修费)_古塔" xfId="739"/>
    <cellStyle name="差_行政(燃修费)_民生政策最低支出需求" xfId="740"/>
    <cellStyle name="差_行政(燃修费)_民生政策最低支出需求_高新区人代会（2015年含9项基金后市局调整）12(1).12" xfId="741"/>
    <cellStyle name="差_行政(燃修费)_民生政策最低支出需求_古塔" xfId="742"/>
    <cellStyle name="差_行政(燃修费)_民生政策最低支出需求_义县" xfId="743"/>
    <cellStyle name="差_行政(燃修费)_县市旗测算-新科目（含人口规模效应）" xfId="744"/>
    <cellStyle name="差_行政(燃修费)_县市旗测算-新科目（含人口规模效应）_高新区人代会（2015年含9项基金后市局调整）12(1).12" xfId="745"/>
    <cellStyle name="差_行政(燃修费)_县市旗测算-新科目（含人口规模效应）_古塔" xfId="746"/>
    <cellStyle name="差_行政(燃修费)_县市旗测算-新科目（含人口规模效应）_义县" xfId="747"/>
    <cellStyle name="差_行政(燃修费)_义县" xfId="748"/>
    <cellStyle name="差_行政（人员）" xfId="749"/>
    <cellStyle name="差_行政（人员）_不含人员经费系数" xfId="750"/>
    <cellStyle name="差_行政（人员）_不含人员经费系数_高新区人代会（2015年含9项基金后市局调整）12(1).12" xfId="751"/>
    <cellStyle name="差_行政（人员）_不含人员经费系数_古塔" xfId="752"/>
    <cellStyle name="差_行政（人员）_不含人员经费系数_义县" xfId="753"/>
    <cellStyle name="差_行政（人员）_高新区人代会（2015年含9项基金后市局调整）12(1).12" xfId="754"/>
    <cellStyle name="差_行政（人员）_古塔" xfId="755"/>
    <cellStyle name="差_行政（人员）_民生政策最低支出需求" xfId="756"/>
    <cellStyle name="差_行政（人员）_民生政策最低支出需求_高新区人代会（2015年含9项基金后市局调整）12(1).12" xfId="757"/>
    <cellStyle name="差_行政（人员）_民生政策最低支出需求_古塔" xfId="758"/>
    <cellStyle name="差_行政（人员）_民生政策最低支出需求_义县" xfId="759"/>
    <cellStyle name="差_行政（人员）_县市旗测算-新科目（含人口规模效应）" xfId="760"/>
    <cellStyle name="差_行政（人员）_县市旗测算-新科目（含人口规模效应）_高新区人代会（2015年含9项基金后市局调整）12(1).12" xfId="761"/>
    <cellStyle name="差_行政（人员）_县市旗测算-新科目（含人口规模效应）_古塔" xfId="762"/>
    <cellStyle name="差_行政（人员）_县市旗测算-新科目（含人口规模效应）_义县" xfId="763"/>
    <cellStyle name="差_行政（人员）_义县" xfId="764"/>
    <cellStyle name="差_行政公检法测算" xfId="765"/>
    <cellStyle name="差_行政公检法测算_不含人员经费系数" xfId="766"/>
    <cellStyle name="差_行政公检法测算_不含人员经费系数_高新区人代会（2015年含9项基金后市局调整）12(1).12" xfId="767"/>
    <cellStyle name="差_行政公检法测算_不含人员经费系数_古塔" xfId="768"/>
    <cellStyle name="差_行政公检法测算_不含人员经费系数_义县" xfId="769"/>
    <cellStyle name="差_行政公检法测算_高新区人代会（2015年含9项基金后市局调整）12(1).12" xfId="770"/>
    <cellStyle name="差_行政公检法测算_古塔" xfId="771"/>
    <cellStyle name="差_行政公检法测算_民生政策最低支出需求" xfId="772"/>
    <cellStyle name="差_行政公检法测算_民生政策最低支出需求_高新区人代会（2015年含9项基金后市局调整）12(1).12" xfId="773"/>
    <cellStyle name="差_行政公检法测算_民生政策最低支出需求_古塔" xfId="774"/>
    <cellStyle name="差_行政公检法测算_民生政策最低支出需求_义县" xfId="775"/>
    <cellStyle name="差_行政公检法测算_县市旗测算-新科目（含人口规模效应）" xfId="776"/>
    <cellStyle name="差_行政公检法测算_县市旗测算-新科目（含人口规模效应）_高新区人代会（2015年含9项基金后市局调整）12(1).12" xfId="777"/>
    <cellStyle name="差_行政公检法测算_县市旗测算-新科目（含人口规模效应）_古塔" xfId="778"/>
    <cellStyle name="差_行政公检法测算_县市旗测算-新科目（含人口规模效应）_义县" xfId="779"/>
    <cellStyle name="差_行政公检法测算_义县" xfId="780"/>
    <cellStyle name="差_河南 缺口县区测算(地方填报)" xfId="781"/>
    <cellStyle name="差_河南 缺口县区测算(地方填报)_高新区人代会（2015年含9项基金后市局调整）12(1).12" xfId="782"/>
    <cellStyle name="差_河南 缺口县区测算(地方填报)_古塔" xfId="783"/>
    <cellStyle name="差_河南 缺口县区测算(地方填报)_义县" xfId="784"/>
    <cellStyle name="差_河南 缺口县区测算(地方填报白)" xfId="785"/>
    <cellStyle name="差_河南 缺口县区测算(地方填报白)_高新区人代会（2015年含9项基金后市局调整）12(1).12" xfId="786"/>
    <cellStyle name="差_河南 缺口县区测算(地方填报白)_古塔" xfId="787"/>
    <cellStyle name="差_河南 缺口县区测算(地方填报白)_义县" xfId="788"/>
    <cellStyle name="差_核定人数对比" xfId="789"/>
    <cellStyle name="差_核定人数对比_高新区人代会（2015年含9项基金后市局调整）12(1).12" xfId="790"/>
    <cellStyle name="差_核定人数对比_古塔" xfId="791"/>
    <cellStyle name="差_核定人数对比_义县" xfId="792"/>
    <cellStyle name="差_核定人数下发表" xfId="793"/>
    <cellStyle name="差_核定人数下发表_高新区人代会（2015年含9项基金后市局调整）12(1).12" xfId="794"/>
    <cellStyle name="差_核定人数下发表_古塔" xfId="795"/>
    <cellStyle name="差_核定人数下发表_义县" xfId="796"/>
    <cellStyle name="差_葫芦岛市2012年政府性基金预算" xfId="797"/>
    <cellStyle name="差_汇总" xfId="798"/>
    <cellStyle name="差_汇总_高新区人代会（2015年含9项基金后市局调整）12(1).12" xfId="799"/>
    <cellStyle name="差_汇总_古塔" xfId="800"/>
    <cellStyle name="差_汇总_义县" xfId="801"/>
    <cellStyle name="差_汇总表" xfId="802"/>
    <cellStyle name="差_汇总表_高新区人代会（2015年含9项基金后市局调整）12(1).12" xfId="803"/>
    <cellStyle name="差_汇总表_古塔" xfId="804"/>
    <cellStyle name="差_汇总表_义县" xfId="805"/>
    <cellStyle name="差_汇总表4" xfId="806"/>
    <cellStyle name="差_汇总表4_高新区人代会（2015年含9项基金后市局调整）12(1).12" xfId="807"/>
    <cellStyle name="差_汇总表4_古塔" xfId="808"/>
    <cellStyle name="差_汇总表4_义县" xfId="809"/>
    <cellStyle name="差_汇总-县级财政报表附表" xfId="810"/>
    <cellStyle name="差_汇总-县级财政报表附表_高新区人代会（2015年含9项基金后市局调整）12(1).12" xfId="811"/>
    <cellStyle name="差_汇总-县级财政报表附表_古塔" xfId="812"/>
    <cellStyle name="差_汇总-县级财政报表附表_义县" xfId="813"/>
    <cellStyle name="差_基金" xfId="814"/>
    <cellStyle name="差_基金预算平衡表" xfId="815"/>
    <cellStyle name="差_基金预算平衡表_高新区人代会（2015年含9项基金后市局调整）12(1).12" xfId="816"/>
    <cellStyle name="差_基金预算平衡表_古塔" xfId="817"/>
    <cellStyle name="差_基金预算平衡表_义县" xfId="818"/>
    <cellStyle name="差_检验表" xfId="819"/>
    <cellStyle name="差_检验表（调整后）" xfId="820"/>
    <cellStyle name="差_检验表（调整后）_高新区人代会（2015年含9项基金后市局调整）12(1).12" xfId="821"/>
    <cellStyle name="差_检验表（调整后）_古塔" xfId="822"/>
    <cellStyle name="差_检验表（调整后）_义县" xfId="823"/>
    <cellStyle name="差_检验表_高新区人代会（2015年含9项基金后市局调整）12(1).12" xfId="824"/>
    <cellStyle name="差_检验表_古塔" xfId="825"/>
    <cellStyle name="差_检验表_义县" xfId="826"/>
    <cellStyle name="差_教育(按照总人口测算）—20080416" xfId="827"/>
    <cellStyle name="差_教育(按照总人口测算）—20080416_不含人员经费系数" xfId="828"/>
    <cellStyle name="差_教育(按照总人口测算）—20080416_不含人员经费系数_高新区人代会（2015年含9项基金后市局调整）12(1).12" xfId="829"/>
    <cellStyle name="差_教育(按照总人口测算）—20080416_不含人员经费系数_古塔" xfId="830"/>
    <cellStyle name="差_教育(按照总人口测算）—20080416_不含人员经费系数_义县" xfId="831"/>
    <cellStyle name="差_教育(按照总人口测算）—20080416_高新区人代会（2015年含9项基金后市局调整）12(1).12" xfId="832"/>
    <cellStyle name="差_教育(按照总人口测算）—20080416_古塔" xfId="833"/>
    <cellStyle name="差_教育(按照总人口测算）—20080416_民生政策最低支出需求" xfId="834"/>
    <cellStyle name="差_教育(按照总人口测算）—20080416_民生政策最低支出需求_高新区人代会（2015年含9项基金后市局调整）12(1).12" xfId="835"/>
    <cellStyle name="差_教育(按照总人口测算）—20080416_民生政策最低支出需求_古塔" xfId="836"/>
    <cellStyle name="差_教育(按照总人口测算）—20080416_民生政策最低支出需求_义县" xfId="837"/>
    <cellStyle name="差_教育(按照总人口测算）—20080416_县市旗测算-新科目（含人口规模效应）" xfId="838"/>
    <cellStyle name="差_教育(按照总人口测算）—20080416_县市旗测算-新科目（含人口规模效应）_高新区人代会（2015年含9项基金后市局调整）12(1).12" xfId="839"/>
    <cellStyle name="差_教育(按照总人口测算）—20080416_县市旗测算-新科目（含人口规模效应）_古塔" xfId="840"/>
    <cellStyle name="差_教育(按照总人口测算）—20080416_县市旗测算-新科目（含人口规模效应）_义县" xfId="841"/>
    <cellStyle name="差_教育(按照总人口测算）—20080416_义县" xfId="842"/>
    <cellStyle name="差_来源表" xfId="843"/>
    <cellStyle name="差_来源表_高新区人代会（2015年含9项基金后市局调整）12(1).12" xfId="844"/>
    <cellStyle name="差_来源表_古塔" xfId="845"/>
    <cellStyle name="差_来源表_义县" xfId="846"/>
    <cellStyle name="差_丽江汇总" xfId="847"/>
    <cellStyle name="差_丽江汇总_高新区人代会（2015年含9项基金后市局调整）12(1).12" xfId="848"/>
    <cellStyle name="差_丽江汇总_古塔" xfId="849"/>
    <cellStyle name="差_丽江汇总_义县" xfId="850"/>
    <cellStyle name="差_民生政策最低支出需求" xfId="851"/>
    <cellStyle name="差_民生政策最低支出需求_高新区人代会（2015年含9项基金后市局调整）12(1).12" xfId="852"/>
    <cellStyle name="差_民生政策最低支出需求_古塔" xfId="853"/>
    <cellStyle name="差_民生政策最低支出需求_义县" xfId="854"/>
    <cellStyle name="差_明山收入预算10.18 (1)" xfId="855"/>
    <cellStyle name="差_农林水和城市维护标准支出20080505－县区合计" xfId="856"/>
    <cellStyle name="差_农林水和城市维护标准支出20080505－县区合计_不含人员经费系数" xfId="857"/>
    <cellStyle name="差_农林水和城市维护标准支出20080505－县区合计_不含人员经费系数_高新区人代会（2015年含9项基金后市局调整）12(1).12" xfId="858"/>
    <cellStyle name="差_农林水和城市维护标准支出20080505－县区合计_不含人员经费系数_古塔" xfId="859"/>
    <cellStyle name="差_农林水和城市维护标准支出20080505－县区合计_不含人员经费系数_义县" xfId="860"/>
    <cellStyle name="差_农林水和城市维护标准支出20080505－县区合计_高新区人代会（2015年含9项基金后市局调整）12(1).12" xfId="861"/>
    <cellStyle name="差_农林水和城市维护标准支出20080505－县区合计_古塔" xfId="862"/>
    <cellStyle name="差_农林水和城市维护标准支出20080505－县区合计_民生政策最低支出需求" xfId="863"/>
    <cellStyle name="差_农林水和城市维护标准支出20080505－县区合计_民生政策最低支出需求_高新区人代会（2015年含9项基金后市局调整）12(1).12" xfId="864"/>
    <cellStyle name="差_农林水和城市维护标准支出20080505－县区合计_民生政策最低支出需求_古塔" xfId="865"/>
    <cellStyle name="差_农林水和城市维护标准支出20080505－县区合计_民生政策最低支出需求_义县" xfId="866"/>
    <cellStyle name="差_农林水和城市维护标准支出20080505－县区合计_县市旗测算-新科目（含人口规模效应）" xfId="867"/>
    <cellStyle name="差_农林水和城市维护标准支出20080505－县区合计_县市旗测算-新科目（含人口规模效应）_高新区人代会（2015年含9项基金后市局调整）12(1).12" xfId="868"/>
    <cellStyle name="差_农林水和城市维护标准支出20080505－县区合计_县市旗测算-新科目（含人口规模效应）_古塔" xfId="869"/>
    <cellStyle name="差_农林水和城市维护标准支出20080505－县区合计_县市旗测算-新科目（含人口规模效应）_义县" xfId="870"/>
    <cellStyle name="差_农林水和城市维护标准支出20080505－县区合计_义县" xfId="871"/>
    <cellStyle name="差_平邑" xfId="872"/>
    <cellStyle name="差_平邑_高新区人代会（2015年含9项基金后市局调整）12(1).12" xfId="873"/>
    <cellStyle name="差_平邑_古塔" xfId="874"/>
    <cellStyle name="差_平邑_义县" xfId="875"/>
    <cellStyle name="差_其他部门(按照总人口测算）—20080416" xfId="876"/>
    <cellStyle name="差_其他部门(按照总人口测算）—20080416_不含人员经费系数" xfId="877"/>
    <cellStyle name="差_其他部门(按照总人口测算）—20080416_不含人员经费系数_高新区人代会（2015年含9项基金后市局调整）12(1).12" xfId="878"/>
    <cellStyle name="差_其他部门(按照总人口测算）—20080416_不含人员经费系数_古塔" xfId="879"/>
    <cellStyle name="差_其他部门(按照总人口测算）—20080416_不含人员经费系数_义县" xfId="880"/>
    <cellStyle name="差_其他部门(按照总人口测算）—20080416_高新区人代会（2015年含9项基金后市局调整）12(1).12" xfId="881"/>
    <cellStyle name="差_其他部门(按照总人口测算）—20080416_古塔" xfId="882"/>
    <cellStyle name="差_其他部门(按照总人口测算）—20080416_民生政策最低支出需求" xfId="883"/>
    <cellStyle name="差_其他部门(按照总人口测算）—20080416_民生政策最低支出需求_高新区人代会（2015年含9项基金后市局调整）12(1).12" xfId="884"/>
    <cellStyle name="差_其他部门(按照总人口测算）—20080416_民生政策最低支出需求_古塔" xfId="885"/>
    <cellStyle name="差_其他部门(按照总人口测算）—20080416_民生政策最低支出需求_义县" xfId="886"/>
    <cellStyle name="差_其他部门(按照总人口测算）—20080416_县市旗测算-新科目（含人口规模效应）" xfId="887"/>
    <cellStyle name="差_其他部门(按照总人口测算）—20080416_县市旗测算-新科目（含人口规模效应）_高新区人代会（2015年含9项基金后市局调整）12(1).12" xfId="888"/>
    <cellStyle name="差_其他部门(按照总人口测算）—20080416_县市旗测算-新科目（含人口规模效应）_古塔" xfId="889"/>
    <cellStyle name="差_其他部门(按照总人口测算）—20080416_县市旗测算-新科目（含人口规模效应）_义县" xfId="890"/>
    <cellStyle name="差_其他部门(按照总人口测算）—20080416_义县" xfId="891"/>
    <cellStyle name="差_青海 缺口县区测算(地方填报)" xfId="892"/>
    <cellStyle name="差_青海 缺口县区测算(地方填报)_高新区人代会（2015年含9项基金后市局调整）12(1).12" xfId="893"/>
    <cellStyle name="差_青海 缺口县区测算(地方填报)_古塔" xfId="894"/>
    <cellStyle name="差_青海 缺口县区测算(地方填报)_义县" xfId="895"/>
    <cellStyle name="差_缺口县区测算" xfId="896"/>
    <cellStyle name="差_缺口县区测算（11.13）" xfId="897"/>
    <cellStyle name="差_缺口县区测算（11.13）_高新区人代会（2015年含9项基金后市局调整）12(1).12" xfId="898"/>
    <cellStyle name="差_缺口县区测算（11.13）_古塔" xfId="899"/>
    <cellStyle name="差_缺口县区测算（11.13）_义县" xfId="900"/>
    <cellStyle name="差_缺口县区测算(按2007支出增长25%测算)" xfId="901"/>
    <cellStyle name="差_缺口县区测算(按2007支出增长25%测算)_高新区人代会（2015年含9项基金后市局调整）12(1).12" xfId="902"/>
    <cellStyle name="差_缺口县区测算(按2007支出增长25%测算)_古塔" xfId="903"/>
    <cellStyle name="差_缺口县区测算(按2007支出增长25%测算)_义县" xfId="904"/>
    <cellStyle name="差_缺口县区测算(按核定人数)" xfId="905"/>
    <cellStyle name="差_缺口县区测算(按核定人数)_高新区人代会（2015年含9项基金后市局调整）12(1).12" xfId="906"/>
    <cellStyle name="差_缺口县区测算(按核定人数)_古塔" xfId="907"/>
    <cellStyle name="差_缺口县区测算(按核定人数)_义县" xfId="908"/>
    <cellStyle name="差_缺口县区测算(财政部标准)" xfId="909"/>
    <cellStyle name="差_缺口县区测算(财政部标准)_高新区人代会（2015年含9项基金后市局调整）12(1).12" xfId="910"/>
    <cellStyle name="差_缺口县区测算(财政部标准)_古塔" xfId="911"/>
    <cellStyle name="差_缺口县区测算(财政部标准)_义县" xfId="912"/>
    <cellStyle name="差_缺口县区测算_高新区人代会（2015年含9项基金后市局调整）12(1).12" xfId="913"/>
    <cellStyle name="差_缺口县区测算_古塔" xfId="914"/>
    <cellStyle name="差_缺口县区测算_义县" xfId="915"/>
    <cellStyle name="差_人员工资和公用经费" xfId="916"/>
    <cellStyle name="差_人员工资和公用经费_高新区人代会（2015年含9项基金后市局调整）12(1).12" xfId="917"/>
    <cellStyle name="差_人员工资和公用经费_古塔" xfId="918"/>
    <cellStyle name="差_人员工资和公用经费_义县" xfId="919"/>
    <cellStyle name="差_人员工资和公用经费2" xfId="920"/>
    <cellStyle name="差_人员工资和公用经费2_高新区人代会（2015年含9项基金后市局调整）12(1).12" xfId="921"/>
    <cellStyle name="差_人员工资和公用经费2_古塔" xfId="922"/>
    <cellStyle name="差_人员工资和公用经费2_义县" xfId="923"/>
    <cellStyle name="差_人员工资和公用经费3" xfId="924"/>
    <cellStyle name="差_人员工资和公用经费3_高新区人代会（2015年含9项基金后市局调整）12(1).12" xfId="925"/>
    <cellStyle name="差_人员工资和公用经费3_古塔" xfId="926"/>
    <cellStyle name="差_人员工资和公用经费3_义县" xfId="927"/>
    <cellStyle name="差_山东省民生支出标准" xfId="928"/>
    <cellStyle name="差_山东省民生支出标准_高新区人代会（2015年含9项基金后市局调整）12(1).12" xfId="929"/>
    <cellStyle name="差_山东省民生支出标准_古塔" xfId="930"/>
    <cellStyle name="差_山东省民生支出标准_义县" xfId="931"/>
    <cellStyle name="差_沈阳" xfId="932"/>
    <cellStyle name="差_市辖区测算20080510" xfId="933"/>
    <cellStyle name="差_市辖区测算20080510_不含人员经费系数" xfId="934"/>
    <cellStyle name="差_市辖区测算20080510_不含人员经费系数_高新区人代会（2015年含9项基金后市局调整）12(1).12" xfId="935"/>
    <cellStyle name="差_市辖区测算20080510_不含人员经费系数_古塔" xfId="936"/>
    <cellStyle name="差_市辖区测算20080510_不含人员经费系数_义县" xfId="937"/>
    <cellStyle name="差_市辖区测算20080510_高新区人代会（2015年含9项基金后市局调整）12(1).12" xfId="938"/>
    <cellStyle name="差_市辖区测算20080510_古塔" xfId="939"/>
    <cellStyle name="差_市辖区测算20080510_民生政策最低支出需求" xfId="940"/>
    <cellStyle name="差_市辖区测算20080510_民生政策最低支出需求_高新区人代会（2015年含9项基金后市局调整）12(1).12" xfId="941"/>
    <cellStyle name="差_市辖区测算20080510_民生政策最低支出需求_古塔" xfId="942"/>
    <cellStyle name="差_市辖区测算20080510_民生政策最低支出需求_义县" xfId="943"/>
    <cellStyle name="差_市辖区测算20080510_县市旗测算-新科目（含人口规模效应）" xfId="944"/>
    <cellStyle name="差_市辖区测算20080510_县市旗测算-新科目（含人口规模效应）_高新区人代会（2015年含9项基金后市局调整）12(1).12" xfId="945"/>
    <cellStyle name="差_市辖区测算20080510_县市旗测算-新科目（含人口规模效应）_古塔" xfId="946"/>
    <cellStyle name="差_市辖区测算20080510_县市旗测算-新科目（含人口规模效应）_义县" xfId="947"/>
    <cellStyle name="差_市辖区测算20080510_义县" xfId="948"/>
    <cellStyle name="差_市辖区测算-新科目（20080626）" xfId="949"/>
    <cellStyle name="差_市辖区测算-新科目（20080626）_不含人员经费系数" xfId="950"/>
    <cellStyle name="差_市辖区测算-新科目（20080626）_不含人员经费系数_高新区人代会（2015年含9项基金后市局调整）12(1).12" xfId="951"/>
    <cellStyle name="差_市辖区测算-新科目（20080626）_不含人员经费系数_古塔" xfId="952"/>
    <cellStyle name="差_市辖区测算-新科目（20080626）_不含人员经费系数_义县" xfId="953"/>
    <cellStyle name="差_市辖区测算-新科目（20080626）_高新区人代会（2015年含9项基金后市局调整）12(1).12" xfId="954"/>
    <cellStyle name="差_市辖区测算-新科目（20080626）_古塔" xfId="955"/>
    <cellStyle name="差_市辖区测算-新科目（20080626）_民生政策最低支出需求" xfId="956"/>
    <cellStyle name="差_市辖区测算-新科目（20080626）_民生政策最低支出需求_高新区人代会（2015年含9项基金后市局调整）12(1).12" xfId="957"/>
    <cellStyle name="差_市辖区测算-新科目（20080626）_民生政策最低支出需求_古塔" xfId="958"/>
    <cellStyle name="差_市辖区测算-新科目（20080626）_民生政策最低支出需求_义县" xfId="959"/>
    <cellStyle name="差_市辖区测算-新科目（20080626）_县市旗测算-新科目（含人口规模效应）" xfId="960"/>
    <cellStyle name="差_市辖区测算-新科目（20080626）_县市旗测算-新科目（含人口规模效应）_高新区人代会（2015年含9项基金后市局调整）12(1).12" xfId="961"/>
    <cellStyle name="差_市辖区测算-新科目（20080626）_县市旗测算-新科目（含人口规模效应）_古塔" xfId="962"/>
    <cellStyle name="差_市辖区测算-新科目（20080626）_县市旗测算-新科目（含人口规模效应）_义县" xfId="963"/>
    <cellStyle name="差_市辖区测算-新科目（20080626）_义县" xfId="964"/>
    <cellStyle name="差_收入" xfId="965"/>
    <cellStyle name="差_收入_高新区人代会（2015年含9项基金后市局调整）12(1).12" xfId="966"/>
    <cellStyle name="差_收入_古塔" xfId="967"/>
    <cellStyle name="差_收入_义县" xfId="968"/>
    <cellStyle name="差_收入调整后" xfId="969"/>
    <cellStyle name="差_收入调整后_高新区人代会（2015年含9项基金后市局调整）12(1).12" xfId="970"/>
    <cellStyle name="差_同德" xfId="971"/>
    <cellStyle name="差_同德_高新区人代会（2015年含9项基金后市局调整）12(1).12" xfId="972"/>
    <cellStyle name="差_同德_古塔" xfId="973"/>
    <cellStyle name="差_同德_义县" xfId="974"/>
    <cellStyle name="差_危改资金测算" xfId="975"/>
    <cellStyle name="差_危改资金测算_高新区人代会（2015年含9项基金后市局调整）12(1).12" xfId="976"/>
    <cellStyle name="差_危改资金测算_古塔" xfId="977"/>
    <cellStyle name="差_危改资金测算_义县" xfId="978"/>
    <cellStyle name="差_卫生(按照总人口测算）—20080416" xfId="979"/>
    <cellStyle name="差_卫生(按照总人口测算）—20080416_不含人员经费系数" xfId="980"/>
    <cellStyle name="差_卫生(按照总人口测算）—20080416_不含人员经费系数_高新区人代会（2015年含9项基金后市局调整）12(1).12" xfId="981"/>
    <cellStyle name="差_卫生(按照总人口测算）—20080416_不含人员经费系数_古塔" xfId="982"/>
    <cellStyle name="差_卫生(按照总人口测算）—20080416_不含人员经费系数_义县" xfId="983"/>
    <cellStyle name="差_卫生(按照总人口测算）—20080416_高新区人代会（2015年含9项基金后市局调整）12(1).12" xfId="984"/>
    <cellStyle name="差_卫生(按照总人口测算）—20080416_古塔" xfId="985"/>
    <cellStyle name="差_卫生(按照总人口测算）—20080416_民生政策最低支出需求" xfId="986"/>
    <cellStyle name="差_卫生(按照总人口测算）—20080416_民生政策最低支出需求_高新区人代会（2015年含9项基金后市局调整）12(1).12" xfId="987"/>
    <cellStyle name="差_卫生(按照总人口测算）—20080416_民生政策最低支出需求_古塔" xfId="988"/>
    <cellStyle name="差_卫生(按照总人口测算）—20080416_民生政策最低支出需求_义县" xfId="989"/>
    <cellStyle name="差_卫生(按照总人口测算）—20080416_县市旗测算-新科目（含人口规模效应）" xfId="990"/>
    <cellStyle name="差_卫生(按照总人口测算）—20080416_县市旗测算-新科目（含人口规模效应）_高新区人代会（2015年含9项基金后市局调整）12(1).12" xfId="991"/>
    <cellStyle name="差_卫生(按照总人口测算）—20080416_县市旗测算-新科目（含人口规模效应）_古塔" xfId="992"/>
    <cellStyle name="差_卫生(按照总人口测算）—20080416_县市旗测算-新科目（含人口规模效应）_义县" xfId="993"/>
    <cellStyle name="差_卫生(按照总人口测算）—20080416_义县" xfId="994"/>
    <cellStyle name="差_卫生部门" xfId="995"/>
    <cellStyle name="差_卫生部门_高新区人代会（2015年含9项基金后市局调整）12(1).12" xfId="996"/>
    <cellStyle name="差_卫生部门_古塔" xfId="997"/>
    <cellStyle name="差_卫生部门_义县" xfId="998"/>
    <cellStyle name="差_文体广播部门" xfId="999"/>
    <cellStyle name="差_文体广播部门_高新区人代会（2015年含9项基金后市局调整）12(1).12" xfId="1000"/>
    <cellStyle name="差_文体广播部门_古塔" xfId="1001"/>
    <cellStyle name="差_文体广播部门_义县" xfId="1002"/>
    <cellStyle name="差_文体广播事业(按照总人口测算）—20080416" xfId="1003"/>
    <cellStyle name="差_文体广播事业(按照总人口测算）—20080416_不含人员经费系数" xfId="1004"/>
    <cellStyle name="差_文体广播事业(按照总人口测算）—20080416_不含人员经费系数_高新区人代会（2015年含9项基金后市局调整）12(1).12" xfId="1005"/>
    <cellStyle name="差_文体广播事业(按照总人口测算）—20080416_不含人员经费系数_古塔" xfId="1006"/>
    <cellStyle name="差_文体广播事业(按照总人口测算）—20080416_不含人员经费系数_义县" xfId="1007"/>
    <cellStyle name="差_文体广播事业(按照总人口测算）—20080416_高新区人代会（2015年含9项基金后市局调整）12(1).12" xfId="1008"/>
    <cellStyle name="差_文体广播事业(按照总人口测算）—20080416_古塔" xfId="1009"/>
    <cellStyle name="差_文体广播事业(按照总人口测算）—20080416_民生政策最低支出需求" xfId="1010"/>
    <cellStyle name="差_文体广播事业(按照总人口测算）—20080416_民生政策最低支出需求_高新区人代会（2015年含9项基金后市局调整）12(1).12" xfId="1011"/>
    <cellStyle name="差_文体广播事业(按照总人口测算）—20080416_民生政策最低支出需求_古塔" xfId="1012"/>
    <cellStyle name="差_文体广播事业(按照总人口测算）—20080416_民生政策最低支出需求_义县" xfId="1013"/>
    <cellStyle name="差_文体广播事业(按照总人口测算）—20080416_县市旗测算-新科目（含人口规模效应）" xfId="1014"/>
    <cellStyle name="差_文体广播事业(按照总人口测算）—20080416_县市旗测算-新科目（含人口规模效应）_高新区人代会（2015年含9项基金后市局调整）12(1).12" xfId="1015"/>
    <cellStyle name="差_文体广播事业(按照总人口测算）—20080416_县市旗测算-新科目（含人口规模效应）_古塔" xfId="1016"/>
    <cellStyle name="差_文体广播事业(按照总人口测算）—20080416_县市旗测算-新科目（含人口规模效应）_义县" xfId="1017"/>
    <cellStyle name="差_文体广播事业(按照总人口测算）—20080416_义县" xfId="1018"/>
    <cellStyle name="差_县区合并测算20080421" xfId="1019"/>
    <cellStyle name="差_县区合并测算20080421_不含人员经费系数" xfId="1020"/>
    <cellStyle name="差_县区合并测算20080421_不含人员经费系数_高新区人代会（2015年含9项基金后市局调整）12(1).12" xfId="1021"/>
    <cellStyle name="差_县区合并测算20080421_不含人员经费系数_古塔" xfId="1022"/>
    <cellStyle name="差_县区合并测算20080421_不含人员经费系数_义县" xfId="1023"/>
    <cellStyle name="差_县区合并测算20080421_高新区人代会（2015年含9项基金后市局调整）12(1).12" xfId="1024"/>
    <cellStyle name="差_县区合并测算20080421_古塔" xfId="1025"/>
    <cellStyle name="差_县区合并测算20080421_民生政策最低支出需求" xfId="1026"/>
    <cellStyle name="差_县区合并测算20080421_民生政策最低支出需求_高新区人代会（2015年含9项基金后市局调整）12(1).12" xfId="1027"/>
    <cellStyle name="差_县区合并测算20080421_民生政策最低支出需求_古塔" xfId="1028"/>
    <cellStyle name="差_县区合并测算20080421_民生政策最低支出需求_义县" xfId="1029"/>
    <cellStyle name="差_县区合并测算20080421_县市旗测算-新科目（含人口规模效应）" xfId="1030"/>
    <cellStyle name="差_县区合并测算20080421_县市旗测算-新科目（含人口规模效应）_高新区人代会（2015年含9项基金后市局调整）12(1).12" xfId="1031"/>
    <cellStyle name="差_县区合并测算20080421_县市旗测算-新科目（含人口规模效应）_古塔" xfId="1032"/>
    <cellStyle name="差_县区合并测算20080421_县市旗测算-新科目（含人口规模效应）_义县" xfId="1033"/>
    <cellStyle name="差_县区合并测算20080421_义县" xfId="1034"/>
    <cellStyle name="差_县区合并测算20080423(按照各省比重）" xfId="1035"/>
    <cellStyle name="差_县区合并测算20080423(按照各省比重）_不含人员经费系数" xfId="1036"/>
    <cellStyle name="差_县区合并测算20080423(按照各省比重）_不含人员经费系数_高新区人代会（2015年含9项基金后市局调整）12(1).12" xfId="1037"/>
    <cellStyle name="差_县区合并测算20080423(按照各省比重）_不含人员经费系数_古塔" xfId="1038"/>
    <cellStyle name="差_县区合并测算20080423(按照各省比重）_不含人员经费系数_义县" xfId="1039"/>
    <cellStyle name="差_县区合并测算20080423(按照各省比重）_高新区人代会（2015年含9项基金后市局调整）12(1).12" xfId="1040"/>
    <cellStyle name="差_县区合并测算20080423(按照各省比重）_古塔" xfId="1041"/>
    <cellStyle name="差_县区合并测算20080423(按照各省比重）_民生政策最低支出需求" xfId="1042"/>
    <cellStyle name="差_县区合并测算20080423(按照各省比重）_民生政策最低支出需求_高新区人代会（2015年含9项基金后市局调整）12(1).12" xfId="1043"/>
    <cellStyle name="差_县区合并测算20080423(按照各省比重）_民生政策最低支出需求_古塔" xfId="1044"/>
    <cellStyle name="差_县区合并测算20080423(按照各省比重）_民生政策最低支出需求_义县" xfId="1045"/>
    <cellStyle name="差_县区合并测算20080423(按照各省比重）_县市旗测算-新科目（含人口规模效应）" xfId="1046"/>
    <cellStyle name="差_县区合并测算20080423(按照各省比重）_县市旗测算-新科目（含人口规模效应）_高新区人代会（2015年含9项基金后市局调整）12(1).12" xfId="1047"/>
    <cellStyle name="差_县区合并测算20080423(按照各省比重）_县市旗测算-新科目（含人口规模效应）_古塔" xfId="1048"/>
    <cellStyle name="差_县区合并测算20080423(按照各省比重）_县市旗测算-新科目（含人口规模效应）_义县" xfId="1049"/>
    <cellStyle name="差_县区合并测算20080423(按照各省比重）_义县" xfId="1050"/>
    <cellStyle name="差_县市旗测算20080508" xfId="1051"/>
    <cellStyle name="差_县市旗测算20080508_不含人员经费系数" xfId="1052"/>
    <cellStyle name="差_县市旗测算20080508_不含人员经费系数_高新区人代会（2015年含9项基金后市局调整）12(1).12" xfId="1053"/>
    <cellStyle name="差_县市旗测算20080508_不含人员经费系数_古塔" xfId="1054"/>
    <cellStyle name="差_县市旗测算20080508_不含人员经费系数_义县" xfId="1055"/>
    <cellStyle name="差_县市旗测算20080508_高新区人代会（2015年含9项基金后市局调整）12(1).12" xfId="1056"/>
    <cellStyle name="差_县市旗测算20080508_古塔" xfId="1057"/>
    <cellStyle name="差_县市旗测算20080508_民生政策最低支出需求" xfId="1058"/>
    <cellStyle name="差_县市旗测算20080508_民生政策最低支出需求_高新区人代会（2015年含9项基金后市局调整）12(1).12" xfId="1059"/>
    <cellStyle name="差_县市旗测算20080508_民生政策最低支出需求_古塔" xfId="1060"/>
    <cellStyle name="差_县市旗测算20080508_民生政策最低支出需求_义县" xfId="1061"/>
    <cellStyle name="差_县市旗测算20080508_县市旗测算-新科目（含人口规模效应）" xfId="1062"/>
    <cellStyle name="差_县市旗测算20080508_县市旗测算-新科目（含人口规模效应）_高新区人代会（2015年含9项基金后市局调整）12(1).12" xfId="1063"/>
    <cellStyle name="差_县市旗测算20080508_县市旗测算-新科目（含人口规模效应）_古塔" xfId="1064"/>
    <cellStyle name="差_县市旗测算20080508_县市旗测算-新科目（含人口规模效应）_义县" xfId="1065"/>
    <cellStyle name="差_县市旗测算20080508_义县" xfId="1066"/>
    <cellStyle name="差_县市旗测算-新科目（20080626）" xfId="1067"/>
    <cellStyle name="差_县市旗测算-新科目（20080626）_不含人员经费系数" xfId="1068"/>
    <cellStyle name="差_县市旗测算-新科目（20080626）_不含人员经费系数_高新区人代会（2015年含9项基金后市局调整）12(1).12" xfId="1069"/>
    <cellStyle name="差_县市旗测算-新科目（20080626）_不含人员经费系数_古塔" xfId="1070"/>
    <cellStyle name="差_县市旗测算-新科目（20080626）_不含人员经费系数_义县" xfId="1071"/>
    <cellStyle name="差_县市旗测算-新科目（20080626）_高新区人代会（2015年含9项基金后市局调整）12(1).12" xfId="1072"/>
    <cellStyle name="差_县市旗测算-新科目（20080626）_古塔" xfId="1073"/>
    <cellStyle name="差_县市旗测算-新科目（20080626）_民生政策最低支出需求" xfId="1074"/>
    <cellStyle name="差_县市旗测算-新科目（20080626）_民生政策最低支出需求_高新区人代会（2015年含9项基金后市局调整）12(1).12" xfId="1075"/>
    <cellStyle name="差_县市旗测算-新科目（20080626）_民生政策最低支出需求_古塔" xfId="1076"/>
    <cellStyle name="差_县市旗测算-新科目（20080626）_民生政策最低支出需求_义县" xfId="1077"/>
    <cellStyle name="差_县市旗测算-新科目（20080626）_县市旗测算-新科目（含人口规模效应）" xfId="1078"/>
    <cellStyle name="差_县市旗测算-新科目（20080626）_县市旗测算-新科目（含人口规模效应）_高新区人代会（2015年含9项基金后市局调整）12(1).12" xfId="1079"/>
    <cellStyle name="差_县市旗测算-新科目（20080626）_县市旗测算-新科目（含人口规模效应）_古塔" xfId="1080"/>
    <cellStyle name="差_县市旗测算-新科目（20080626）_县市旗测算-新科目（含人口规模效应）_义县" xfId="1081"/>
    <cellStyle name="差_县市旗测算-新科目（20080626）_义县" xfId="1082"/>
    <cellStyle name="差_县市旗测算-新科目（20080627）" xfId="1083"/>
    <cellStyle name="差_县市旗测算-新科目（20080627）_不含人员经费系数" xfId="1084"/>
    <cellStyle name="差_县市旗测算-新科目（20080627）_不含人员经费系数_高新区人代会（2015年含9项基金后市局调整）12(1).12" xfId="1085"/>
    <cellStyle name="差_县市旗测算-新科目（20080627）_不含人员经费系数_古塔" xfId="1086"/>
    <cellStyle name="差_县市旗测算-新科目（20080627）_不含人员经费系数_义县" xfId="1087"/>
    <cellStyle name="差_县市旗测算-新科目（20080627）_高新区人代会（2015年含9项基金后市局调整）12(1).12" xfId="1088"/>
    <cellStyle name="差_县市旗测算-新科目（20080627）_古塔" xfId="1089"/>
    <cellStyle name="差_县市旗测算-新科目（20080627）_民生政策最低支出需求" xfId="1090"/>
    <cellStyle name="差_县市旗测算-新科目（20080627）_民生政策最低支出需求_高新区人代会（2015年含9项基金后市局调整）12(1).12" xfId="1091"/>
    <cellStyle name="差_县市旗测算-新科目（20080627）_民生政策最低支出需求_古塔" xfId="1092"/>
    <cellStyle name="差_县市旗测算-新科目（20080627）_民生政策最低支出需求_义县" xfId="1093"/>
    <cellStyle name="差_县市旗测算-新科目（20080627）_县市旗测算-新科目（含人口规模效应）" xfId="1094"/>
    <cellStyle name="差_县市旗测算-新科目（20080627）_县市旗测算-新科目（含人口规模效应）_高新区人代会（2015年含9项基金后市局调整）12(1).12" xfId="1095"/>
    <cellStyle name="差_县市旗测算-新科目（20080627）_县市旗测算-新科目（含人口规模效应）_古塔" xfId="1096"/>
    <cellStyle name="差_县市旗测算-新科目（20080627）_县市旗测算-新科目（含人口规模效应）_义县" xfId="1097"/>
    <cellStyle name="差_县市旗测算-新科目（20080627）_义县" xfId="1098"/>
    <cellStyle name="差_一般预算平衡表" xfId="1099"/>
    <cellStyle name="差_一般预算平衡表_高新区人代会（2015年含9项基金后市局调整）12(1).12" xfId="1100"/>
    <cellStyle name="差_一般预算平衡表_古塔" xfId="1101"/>
    <cellStyle name="差_一般预算平衡表_义县" xfId="1102"/>
    <cellStyle name="差_一般预算支出口径剔除表" xfId="1103"/>
    <cellStyle name="差_一般预算支出口径剔除表_高新区人代会（2015年含9项基金后市局调整）12(1).12" xfId="1104"/>
    <cellStyle name="差_一般预算支出口径剔除表_古塔" xfId="1105"/>
    <cellStyle name="差_一般预算支出口径剔除表_义县" xfId="1106"/>
    <cellStyle name="差_义县" xfId="1107"/>
    <cellStyle name="差_云南 缺口县区测算(地方填报)" xfId="1108"/>
    <cellStyle name="差_云南 缺口县区测算(地方填报)_高新区人代会（2015年含9项基金后市局调整）12(1).12" xfId="1109"/>
    <cellStyle name="差_云南 缺口县区测算(地方填报)_古塔" xfId="1110"/>
    <cellStyle name="差_云南 缺口县区测算(地方填报)_义县" xfId="1111"/>
    <cellStyle name="差_云南省2008年转移支付测算——州市本级考核部分及政策性测算" xfId="1112"/>
    <cellStyle name="差_云南省2008年转移支付测算——州市本级考核部分及政策性测算_高新区人代会（2015年含9项基金后市局调整）12(1).12" xfId="1113"/>
    <cellStyle name="差_云南省2008年转移支付测算——州市本级考核部分及政策性测算_古塔" xfId="1114"/>
    <cellStyle name="差_云南省2008年转移支付测算——州市本级考核部分及政策性测算_义县" xfId="1115"/>
    <cellStyle name="差_支出（当年财力）" xfId="1116"/>
    <cellStyle name="差_支出（当年财力）_高新区人代会（2015年含9项基金后市局调整）12(1).12" xfId="1117"/>
    <cellStyle name="差_支出（当年财力）_古塔" xfId="1118"/>
    <cellStyle name="差_支出（当年财力）_义县" xfId="1119"/>
    <cellStyle name="差_重点民生支出需求测算表社保（农村低保）081112" xfId="1120"/>
    <cellStyle name="差_重点民生支出需求测算表社保（农村低保）081112_高新区人代会（2015年含9项基金后市局调整）12(1).12" xfId="1121"/>
    <cellStyle name="差_重点民生支出需求测算表社保（农村低保）081112_古塔" xfId="1122"/>
    <cellStyle name="差_重点民生支出需求测算表社保（农村低保）081112_义县" xfId="1123"/>
    <cellStyle name="差_自行调整差异系数顺序" xfId="1124"/>
    <cellStyle name="差_自行调整差异系数顺序_高新区人代会（2015年含9项基金后市局调整）12(1).12" xfId="1125"/>
    <cellStyle name="差_自行调整差异系数顺序_古塔" xfId="1126"/>
    <cellStyle name="差_自行调整差异系数顺序_义县" xfId="1127"/>
    <cellStyle name="差_总人口" xfId="1128"/>
    <cellStyle name="差_总人口_高新区人代会（2015年含9项基金后市局调整）12(1).12" xfId="1129"/>
    <cellStyle name="差_总人口_古塔" xfId="1130"/>
    <cellStyle name="差_总人口_义县" xfId="1131"/>
    <cellStyle name="常规" xfId="0" builtinId="0"/>
    <cellStyle name="常规 10" xfId="1132"/>
    <cellStyle name="常规 11" xfId="1133"/>
    <cellStyle name="常规 12" xfId="1134"/>
    <cellStyle name="常规 13" xfId="1135"/>
    <cellStyle name="常规 14" xfId="1136"/>
    <cellStyle name="常规 15" xfId="1137"/>
    <cellStyle name="常规 16" xfId="1138"/>
    <cellStyle name="常规 17" xfId="1139"/>
    <cellStyle name="常规 18" xfId="1140"/>
    <cellStyle name="常规 19" xfId="1141"/>
    <cellStyle name="常规 2" xfId="11"/>
    <cellStyle name="常规 2 2" xfId="1142"/>
    <cellStyle name="常规 2 2 2" xfId="1143"/>
    <cellStyle name="常规 2 2 3" xfId="1144"/>
    <cellStyle name="常规 2 2_3.公共财政预算平衡" xfId="1145"/>
    <cellStyle name="常规 2 3" xfId="1146"/>
    <cellStyle name="常规 2 4" xfId="1147"/>
    <cellStyle name="常规 2 5" xfId="1148"/>
    <cellStyle name="常规 2_2007年收支情况及2008年收支预计表(汇总表)" xfId="1149"/>
    <cellStyle name="常规 20" xfId="1150"/>
    <cellStyle name="常规 21" xfId="1927"/>
    <cellStyle name="常规 22" xfId="1928"/>
    <cellStyle name="常规 23" xfId="1937"/>
    <cellStyle name="常规 24" xfId="1151"/>
    <cellStyle name="常规 25" xfId="1152"/>
    <cellStyle name="常规 26" xfId="1153"/>
    <cellStyle name="常规 27" xfId="1154"/>
    <cellStyle name="常规 28" xfId="1999"/>
    <cellStyle name="常规 3" xfId="1155"/>
    <cellStyle name="常规 4" xfId="1156"/>
    <cellStyle name="常规 5" xfId="1157"/>
    <cellStyle name="常规 6" xfId="1158"/>
    <cellStyle name="常规 7" xfId="1159"/>
    <cellStyle name="常规 8" xfId="1160"/>
    <cellStyle name="常规 9" xfId="1161"/>
    <cellStyle name="常规_附件1：辽宁省社会保险基金预算报省人大" xfId="1934"/>
    <cellStyle name="常规_人代会用表2010.01.05（按快报数）" xfId="1935"/>
    <cellStyle name="超级链接" xfId="1162"/>
    <cellStyle name="分级显示行_1_13区汇总" xfId="1163"/>
    <cellStyle name="分级显示列_1_Book1" xfId="1164"/>
    <cellStyle name="归盒啦_95" xfId="1165"/>
    <cellStyle name="国有资本经营预算收支表___builtInStyle100" xfId="1973"/>
    <cellStyle name="国有资本经营预算收支表_常规 4" xfId="1972"/>
    <cellStyle name="好_（省格式）01兴城" xfId="1166"/>
    <cellStyle name="好_（市格式）01兴城" xfId="1167"/>
    <cellStyle name="好_00省级(打印)" xfId="1168"/>
    <cellStyle name="好_00省级(打印)_高新区人代会（2015年含9项基金后市局调整）12(1).12" xfId="1169"/>
    <cellStyle name="好_00省级(打印)_古塔" xfId="1170"/>
    <cellStyle name="好_00省级(打印)_义县" xfId="1171"/>
    <cellStyle name="好_01兴城" xfId="1172"/>
    <cellStyle name="好_02" xfId="1173"/>
    <cellStyle name="好_02_高新区人代会（2015年含9项基金后市局调整）12(1).12" xfId="1174"/>
    <cellStyle name="好_02_古塔" xfId="1175"/>
    <cellStyle name="好_02_义县" xfId="1176"/>
    <cellStyle name="好_02绥中" xfId="1177"/>
    <cellStyle name="好_02绥中_高新区人代会（2015年含9项基金后市局调整）12(1).12" xfId="1178"/>
    <cellStyle name="好_02绥中_古塔" xfId="1179"/>
    <cellStyle name="好_02绥中_义县" xfId="1180"/>
    <cellStyle name="好_03" xfId="1181"/>
    <cellStyle name="好_03_高新区人代会（2015年含9项基金后市局调整）12(1).12" xfId="1182"/>
    <cellStyle name="好_03_古塔" xfId="1183"/>
    <cellStyle name="好_03_义县" xfId="1184"/>
    <cellStyle name="好_03建昌" xfId="1185"/>
    <cellStyle name="好_03建昌_高新区人代会（2015年含9项基金后市局调整）12(1).12" xfId="1186"/>
    <cellStyle name="好_03建昌_古塔" xfId="1187"/>
    <cellStyle name="好_03建昌_义县" xfId="1188"/>
    <cellStyle name="好_03昭通" xfId="1189"/>
    <cellStyle name="好_03昭通_高新区人代会（2015年含9项基金后市局调整）12(1).12" xfId="1190"/>
    <cellStyle name="好_03昭通_古塔" xfId="1191"/>
    <cellStyle name="好_03昭通_义县" xfId="1192"/>
    <cellStyle name="好_04" xfId="1193"/>
    <cellStyle name="好_04_高新区人代会（2015年含9项基金后市局调整）12(1).12" xfId="1194"/>
    <cellStyle name="好_04_古塔" xfId="1195"/>
    <cellStyle name="好_04_义县" xfId="1196"/>
    <cellStyle name="好_04连山" xfId="1197"/>
    <cellStyle name="好_04连山_高新区人代会（2015年含9项基金后市局调整）12(1).12" xfId="1198"/>
    <cellStyle name="好_04连山_古塔" xfId="1199"/>
    <cellStyle name="好_04连山_义县" xfId="1200"/>
    <cellStyle name="好_05" xfId="1201"/>
    <cellStyle name="好_05_高新区人代会（2015年含9项基金后市局调整）12(1).12" xfId="1202"/>
    <cellStyle name="好_05_古塔" xfId="1203"/>
    <cellStyle name="好_05_义县" xfId="1204"/>
    <cellStyle name="好_0502通海县" xfId="1205"/>
    <cellStyle name="好_0502通海县_高新区人代会（2015年含9项基金后市局调整）12(1).12" xfId="1206"/>
    <cellStyle name="好_0502通海县_古塔" xfId="1207"/>
    <cellStyle name="好_0502通海县_义县" xfId="1208"/>
    <cellStyle name="好_05潍坊" xfId="1209"/>
    <cellStyle name="好_05潍坊_高新区人代会（2015年含9项基金后市局调整）12(1).12" xfId="1210"/>
    <cellStyle name="好_05潍坊_古塔" xfId="1211"/>
    <cellStyle name="好_05潍坊_义县" xfId="1212"/>
    <cellStyle name="好_05杨杖子" xfId="1213"/>
    <cellStyle name="好_05杨杖子_高新区人代会（2015年含9项基金后市局调整）12(1).12" xfId="1214"/>
    <cellStyle name="好_05杨杖子_古塔" xfId="1215"/>
    <cellStyle name="好_05杨杖子_义县" xfId="1216"/>
    <cellStyle name="好_06" xfId="1217"/>
    <cellStyle name="好_06_高新区人代会（2015年含9项基金后市局调整）12(1).12" xfId="1218"/>
    <cellStyle name="好_06_古塔" xfId="1219"/>
    <cellStyle name="好_06_义县" xfId="1220"/>
    <cellStyle name="好_0605石屏县" xfId="1221"/>
    <cellStyle name="好_0605石屏县_高新区人代会（2015年含9项基金后市局调整）12(1).12" xfId="1222"/>
    <cellStyle name="好_0605石屏县_古塔" xfId="1223"/>
    <cellStyle name="好_0605石屏县_义县" xfId="1224"/>
    <cellStyle name="好_06高新" xfId="1225"/>
    <cellStyle name="好_06高新_高新区人代会（2015年含9项基金后市局调整）12(1).12" xfId="1226"/>
    <cellStyle name="好_06高新_古塔" xfId="1227"/>
    <cellStyle name="好_06高新_义县" xfId="1228"/>
    <cellStyle name="好_07" xfId="1229"/>
    <cellStyle name="好_07_高新区人代会（2015年含9项基金后市局调整）12(1).12" xfId="1230"/>
    <cellStyle name="好_07_古塔" xfId="1231"/>
    <cellStyle name="好_07_义县" xfId="1232"/>
    <cellStyle name="好_07临沂" xfId="1233"/>
    <cellStyle name="好_07临沂_高新区人代会（2015年含9项基金后市局调整）12(1).12" xfId="1234"/>
    <cellStyle name="好_07临沂_古塔" xfId="1235"/>
    <cellStyle name="好_07临沂_义县" xfId="1236"/>
    <cellStyle name="好_07南票" xfId="1237"/>
    <cellStyle name="好_07南票_高新区人代会（2015年含9项基金后市局调整）12(1).12" xfId="1238"/>
    <cellStyle name="好_07南票_古塔" xfId="1239"/>
    <cellStyle name="好_07南票_义县" xfId="1240"/>
    <cellStyle name="好_08" xfId="1241"/>
    <cellStyle name="好_08_高新区人代会（2015年含9项基金后市局调整）12(1).12" xfId="1242"/>
    <cellStyle name="好_08_古塔" xfId="1243"/>
    <cellStyle name="好_08_义县" xfId="1244"/>
    <cellStyle name="好_08龙港" xfId="1245"/>
    <cellStyle name="好_08龙港_高新区人代会（2015年含9项基金后市局调整）12(1).12" xfId="1246"/>
    <cellStyle name="好_08龙港_古塔" xfId="1247"/>
    <cellStyle name="好_08龙港_义县" xfId="1248"/>
    <cellStyle name="好_09" xfId="1249"/>
    <cellStyle name="好_09_高新区人代会（2015年含9项基金后市局调整）12(1).12" xfId="1250"/>
    <cellStyle name="好_09_古塔" xfId="1251"/>
    <cellStyle name="好_09_义县" xfId="1252"/>
    <cellStyle name="好_09北港" xfId="1253"/>
    <cellStyle name="好_09北港_高新区人代会（2015年含9项基金后市局调整）12(1).12" xfId="1254"/>
    <cellStyle name="好_09北港_古塔" xfId="1255"/>
    <cellStyle name="好_09北港_义县" xfId="1256"/>
    <cellStyle name="好_09黑龙江" xfId="1257"/>
    <cellStyle name="好_09黑龙江_高新区人代会（2015年含9项基金后市局调整）12(1).12" xfId="1258"/>
    <cellStyle name="好_09黑龙江_古塔" xfId="1259"/>
    <cellStyle name="好_09黑龙江_义县" xfId="1260"/>
    <cellStyle name="好_1" xfId="1261"/>
    <cellStyle name="好_1_高新区人代会（2015年含9项基金后市局调整）12(1).12" xfId="1262"/>
    <cellStyle name="好_1_古塔" xfId="1263"/>
    <cellStyle name="好_1_义县" xfId="1264"/>
    <cellStyle name="好_1110洱源县" xfId="1265"/>
    <cellStyle name="好_1110洱源县_高新区人代会（2015年含9项基金后市局调整）12(1).12" xfId="1266"/>
    <cellStyle name="好_1110洱源县_古塔" xfId="1267"/>
    <cellStyle name="好_1110洱源县_义县" xfId="1268"/>
    <cellStyle name="好_11大理" xfId="1269"/>
    <cellStyle name="好_11大理_高新区人代会（2015年含9项基金后市局调整）12(1).12" xfId="1270"/>
    <cellStyle name="好_11大理_古塔" xfId="1271"/>
    <cellStyle name="好_11大理_义县" xfId="1272"/>
    <cellStyle name="好_12滨州" xfId="1273"/>
    <cellStyle name="好_12滨州_高新区人代会（2015年含9项基金后市局调整）12(1).12" xfId="1274"/>
    <cellStyle name="好_12滨州_古塔" xfId="1275"/>
    <cellStyle name="好_12滨州_义县" xfId="1276"/>
    <cellStyle name="好_14安徽" xfId="1277"/>
    <cellStyle name="好_14安徽_高新区人代会（2015年含9项基金后市局调整）12(1).12" xfId="1278"/>
    <cellStyle name="好_14安徽_古塔" xfId="1279"/>
    <cellStyle name="好_14安徽_义县" xfId="1280"/>
    <cellStyle name="好_2" xfId="1281"/>
    <cellStyle name="好_2_高新区人代会（2015年含9项基金后市局调整）12(1).12" xfId="1282"/>
    <cellStyle name="好_2_古塔" xfId="1283"/>
    <cellStyle name="好_2_义县" xfId="1284"/>
    <cellStyle name="好_2006年22湖南" xfId="1285"/>
    <cellStyle name="好_2006年22湖南_高新区人代会（2015年含9项基金后市局调整）12(1).12" xfId="1286"/>
    <cellStyle name="好_2006年22湖南_古塔" xfId="1287"/>
    <cellStyle name="好_2006年22湖南_义县" xfId="1288"/>
    <cellStyle name="好_2006年27重庆" xfId="1289"/>
    <cellStyle name="好_2006年27重庆_高新区人代会（2015年含9项基金后市局调整）12(1).12" xfId="1290"/>
    <cellStyle name="好_2006年27重庆_古塔" xfId="1291"/>
    <cellStyle name="好_2006年27重庆_义县" xfId="1292"/>
    <cellStyle name="好_2006年28四川" xfId="1293"/>
    <cellStyle name="好_2006年28四川_高新区人代会（2015年含9项基金后市局调整）12(1).12" xfId="1294"/>
    <cellStyle name="好_2006年28四川_古塔" xfId="1295"/>
    <cellStyle name="好_2006年28四川_义县" xfId="1296"/>
    <cellStyle name="好_2006年30云南" xfId="1297"/>
    <cellStyle name="好_2006年30云南_高新区人代会（2015年含9项基金后市局调整）12(1).12" xfId="1298"/>
    <cellStyle name="好_2006年30云南_古塔" xfId="1299"/>
    <cellStyle name="好_2006年30云南_义县" xfId="1300"/>
    <cellStyle name="好_2006年33甘肃" xfId="1301"/>
    <cellStyle name="好_2006年33甘肃_高新区人代会（2015年含9项基金后市局调整）12(1).12" xfId="1302"/>
    <cellStyle name="好_2006年33甘肃_古塔" xfId="1303"/>
    <cellStyle name="好_2006年33甘肃_义县" xfId="1304"/>
    <cellStyle name="好_2006年34青海" xfId="1305"/>
    <cellStyle name="好_2006年34青海_高新区人代会（2015年含9项基金后市局调整）12(1).12" xfId="1306"/>
    <cellStyle name="好_2006年34青海_古塔" xfId="1307"/>
    <cellStyle name="好_2006年34青海_义县" xfId="1308"/>
    <cellStyle name="好_2006年全省财力计算表（中央、决算）" xfId="1309"/>
    <cellStyle name="好_2006年全省财力计算表（中央、决算）_高新区人代会（2015年含9项基金后市局调整）12(1).12" xfId="1310"/>
    <cellStyle name="好_2006年全省财力计算表（中央、决算）_古塔" xfId="1311"/>
    <cellStyle name="好_2006年全省财力计算表（中央、决算）_义县" xfId="1312"/>
    <cellStyle name="好_2006年水利统计指标统计表" xfId="1313"/>
    <cellStyle name="好_2006年水利统计指标统计表_高新区人代会（2015年含9项基金后市局调整）12(1).12" xfId="1314"/>
    <cellStyle name="好_2006年水利统计指标统计表_古塔" xfId="1315"/>
    <cellStyle name="好_2006年水利统计指标统计表_义县" xfId="1316"/>
    <cellStyle name="好_2007年收支情况及2008年收支预计表(汇总表)" xfId="1317"/>
    <cellStyle name="好_2007年收支情况及2008年收支预计表(汇总表)_高新区人代会（2015年含9项基金后市局调整）12(1).12" xfId="1318"/>
    <cellStyle name="好_2007年收支情况及2008年收支预计表(汇总表)_古塔" xfId="1319"/>
    <cellStyle name="好_2007年收支情况及2008年收支预计表(汇总表)_义县" xfId="1320"/>
    <cellStyle name="好_2007年一般预算支出剔除" xfId="1321"/>
    <cellStyle name="好_2007年一般预算支出剔除_高新区人代会（2015年含9项基金后市局调整）12(1).12" xfId="1322"/>
    <cellStyle name="好_2007年一般预算支出剔除_古塔" xfId="1323"/>
    <cellStyle name="好_2007年一般预算支出剔除_义县" xfId="1324"/>
    <cellStyle name="好_2007一般预算支出口径剔除表" xfId="1325"/>
    <cellStyle name="好_2007一般预算支出口径剔除表_高新区人代会（2015年含9项基金后市局调整）12(1).12" xfId="1326"/>
    <cellStyle name="好_2007一般预算支出口径剔除表_古塔" xfId="1327"/>
    <cellStyle name="好_2007一般预算支出口径剔除表_义县" xfId="1328"/>
    <cellStyle name="好_2008计算资料（8月5）" xfId="1329"/>
    <cellStyle name="好_2008计算资料（8月5）_高新区人代会（2015年含9项基金后市局调整）12(1).12" xfId="1330"/>
    <cellStyle name="好_2008计算资料（8月5）_古塔" xfId="1331"/>
    <cellStyle name="好_2008计算资料（8月5）_义县" xfId="1332"/>
    <cellStyle name="好_2008年全省汇总收支计算表" xfId="1333"/>
    <cellStyle name="好_2008年全省汇总收支计算表_高新区人代会（2015年含9项基金后市局调整）12(1).12" xfId="1334"/>
    <cellStyle name="好_2008年全省汇总收支计算表_古塔" xfId="1335"/>
    <cellStyle name="好_2008年全省汇总收支计算表_义县" xfId="1336"/>
    <cellStyle name="好_2008年一般预算支出预计" xfId="1337"/>
    <cellStyle name="好_2008年一般预算支出预计_高新区人代会（2015年含9项基金后市局调整）12(1).12" xfId="1338"/>
    <cellStyle name="好_2008年一般预算支出预计_古塔" xfId="1339"/>
    <cellStyle name="好_2008年一般预算支出预计_义县" xfId="1340"/>
    <cellStyle name="好_2008年预计支出与2007年对比" xfId="1341"/>
    <cellStyle name="好_2008年预计支出与2007年对比_高新区人代会（2015年含9项基金后市局调整）12(1).12" xfId="1342"/>
    <cellStyle name="好_2008年预计支出与2007年对比_古塔" xfId="1343"/>
    <cellStyle name="好_2008年预计支出与2007年对比_义县" xfId="1344"/>
    <cellStyle name="好_2008年支出核定" xfId="1345"/>
    <cellStyle name="好_2008年支出核定_高新区人代会（2015年含9项基金后市局调整）12(1).12" xfId="1346"/>
    <cellStyle name="好_2008年支出核定_古塔" xfId="1347"/>
    <cellStyle name="好_2008年支出核定_义县" xfId="1348"/>
    <cellStyle name="好_2008年支出调整" xfId="1349"/>
    <cellStyle name="好_2008年支出调整_高新区人代会（2015年含9项基金后市局调整）12(1).12" xfId="1350"/>
    <cellStyle name="好_2008年支出调整_古塔" xfId="1351"/>
    <cellStyle name="好_2008年支出调整_义县" xfId="1352"/>
    <cellStyle name="好_2011年收入预计报省厅" xfId="1353"/>
    <cellStyle name="好_2011年一般预算收入预计情况表2011.12.08" xfId="1354"/>
    <cellStyle name="好_20河南" xfId="1355"/>
    <cellStyle name="好_20河南_高新区人代会（2015年含9项基金后市局调整）12(1).12" xfId="1356"/>
    <cellStyle name="好_20河南_古塔" xfId="1357"/>
    <cellStyle name="好_20河南_义县" xfId="1358"/>
    <cellStyle name="好_22湖南" xfId="1359"/>
    <cellStyle name="好_22湖南_高新区人代会（2015年含9项基金后市局调整）12(1).12" xfId="1360"/>
    <cellStyle name="好_22湖南_古塔" xfId="1361"/>
    <cellStyle name="好_22湖南_义县" xfId="1362"/>
    <cellStyle name="好_27重庆" xfId="1363"/>
    <cellStyle name="好_27重庆_高新区人代会（2015年含9项基金后市局调整）12(1).12" xfId="1364"/>
    <cellStyle name="好_27重庆_古塔" xfId="1365"/>
    <cellStyle name="好_27重庆_义县" xfId="1366"/>
    <cellStyle name="好_28四川" xfId="1367"/>
    <cellStyle name="好_28四川_高新区人代会（2015年含9项基金后市局调整）12(1).12" xfId="1368"/>
    <cellStyle name="好_28四川_古塔" xfId="1369"/>
    <cellStyle name="好_28四川_义县" xfId="1370"/>
    <cellStyle name="好_3.公共财政预算平衡" xfId="1371"/>
    <cellStyle name="好_30云南" xfId="1372"/>
    <cellStyle name="好_30云南_1" xfId="1373"/>
    <cellStyle name="好_30云南_1_高新区人代会（2015年含9项基金后市局调整）12(1).12" xfId="1374"/>
    <cellStyle name="好_30云南_1_古塔" xfId="1375"/>
    <cellStyle name="好_30云南_1_义县" xfId="1376"/>
    <cellStyle name="好_30云南_高新区人代会（2015年含9项基金后市局调整）12(1).12" xfId="1377"/>
    <cellStyle name="好_30云南_古塔" xfId="1378"/>
    <cellStyle name="好_30云南_义县" xfId="1379"/>
    <cellStyle name="好_33甘肃" xfId="1380"/>
    <cellStyle name="好_33甘肃_高新区人代会（2015年含9项基金后市局调整）12(1).12" xfId="1381"/>
    <cellStyle name="好_33甘肃_古塔" xfId="1382"/>
    <cellStyle name="好_33甘肃_义县" xfId="1383"/>
    <cellStyle name="好_34青海" xfId="1384"/>
    <cellStyle name="好_34青海_1" xfId="1385"/>
    <cellStyle name="好_34青海_1_高新区人代会（2015年含9项基金后市局调整）12(1).12" xfId="1386"/>
    <cellStyle name="好_34青海_1_古塔" xfId="1387"/>
    <cellStyle name="好_34青海_1_义县" xfId="1388"/>
    <cellStyle name="好_34青海_高新区人代会（2015年含9项基金后市局调整）12(1).12" xfId="1389"/>
    <cellStyle name="好_34青海_古塔" xfId="1390"/>
    <cellStyle name="好_34青海_义县" xfId="1391"/>
    <cellStyle name="好_530623_2006年县级财政报表附表" xfId="1392"/>
    <cellStyle name="好_530623_2006年县级财政报表附表_高新区人代会（2015年含9项基金后市局调整）12(1).12" xfId="1393"/>
    <cellStyle name="好_530623_2006年县级财政报表附表_古塔" xfId="1394"/>
    <cellStyle name="好_530623_2006年县级财政报表附表_义县" xfId="1395"/>
    <cellStyle name="好_530629_2006年县级财政报表附表" xfId="1396"/>
    <cellStyle name="好_530629_2006年县级财政报表附表_高新区人代会（2015年含9项基金后市局调整）12(1).12" xfId="1397"/>
    <cellStyle name="好_530629_2006年县级财政报表附表_古塔" xfId="1398"/>
    <cellStyle name="好_530629_2006年县级财政报表附表_义县" xfId="1399"/>
    <cellStyle name="好_5334_2006年迪庆县级财政报表附表" xfId="1400"/>
    <cellStyle name="好_5334_2006年迪庆县级财政报表附表_高新区人代会（2015年含9项基金后市局调整）12(1).12" xfId="1401"/>
    <cellStyle name="好_5334_2006年迪庆县级财政报表附表_古塔" xfId="1402"/>
    <cellStyle name="好_5334_2006年迪庆县级财政报表附表_义县" xfId="1403"/>
    <cellStyle name="好_Book1" xfId="1404"/>
    <cellStyle name="好_Book1_1" xfId="1405"/>
    <cellStyle name="好_Book1_3.公共财政预算平衡" xfId="1406"/>
    <cellStyle name="好_Book1_高新区人代会（2015年含9项基金后市局调整）12(1).12" xfId="1407"/>
    <cellStyle name="好_Book1_古塔" xfId="1408"/>
    <cellStyle name="好_Book1_义县" xfId="1409"/>
    <cellStyle name="好_Book2" xfId="1410"/>
    <cellStyle name="好_Book2_高新区人代会（2015年含9项基金后市局调整）12(1).12" xfId="1411"/>
    <cellStyle name="好_Book2_古塔" xfId="1412"/>
    <cellStyle name="好_Book2_义县" xfId="1413"/>
    <cellStyle name="好_gdp" xfId="1414"/>
    <cellStyle name="好_gdp_高新区人代会（2015年含9项基金后市局调整）12(1).12" xfId="1415"/>
    <cellStyle name="好_gdp_古塔" xfId="1416"/>
    <cellStyle name="好_gdp_义县" xfId="1417"/>
    <cellStyle name="好_M01-2(州市补助收入)" xfId="1418"/>
    <cellStyle name="好_M01-2(州市补助收入)_高新区人代会（2015年含9项基金后市局调整）12(1).12" xfId="1419"/>
    <cellStyle name="好_M01-2(州市补助收入)_古塔" xfId="1420"/>
    <cellStyle name="好_M01-2(州市补助收入)_义县" xfId="1421"/>
    <cellStyle name="好_安徽 缺口县区测算(地方填报)1" xfId="1422"/>
    <cellStyle name="好_安徽 缺口县区测算(地方填报)1_高新区人代会（2015年含9项基金后市局调整）12(1).12" xfId="1423"/>
    <cellStyle name="好_安徽 缺口县区测算(地方填报)1_古塔" xfId="1424"/>
    <cellStyle name="好_安徽 缺口县区测算(地方填报)1_义县" xfId="1425"/>
    <cellStyle name="好_不含人员经费系数" xfId="1426"/>
    <cellStyle name="好_不含人员经费系数_高新区人代会（2015年含9项基金后市局调整）12(1).12" xfId="1427"/>
    <cellStyle name="好_不含人员经费系数_古塔" xfId="1428"/>
    <cellStyle name="好_不含人员经费系数_义县" xfId="1429"/>
    <cellStyle name="好_财力差异计算表(不含非农业区)" xfId="1430"/>
    <cellStyle name="好_财力差异计算表(不含非农业区)_高新区人代会（2015年含9项基金后市局调整）12(1).12" xfId="1431"/>
    <cellStyle name="好_财力差异计算表(不含非农业区)_古塔" xfId="1432"/>
    <cellStyle name="好_财力差异计算表(不含非农业区)_义县" xfId="1433"/>
    <cellStyle name="好_财政供养人员" xfId="1434"/>
    <cellStyle name="好_财政供养人员_高新区人代会（2015年含9项基金后市局调整）12(1).12" xfId="1435"/>
    <cellStyle name="好_财政供养人员_古塔" xfId="1436"/>
    <cellStyle name="好_财政供养人员_义县" xfId="1437"/>
    <cellStyle name="好_测算结果" xfId="1438"/>
    <cellStyle name="好_测算结果_高新区人代会（2015年含9项基金后市局调整）12(1).12" xfId="1439"/>
    <cellStyle name="好_测算结果_古塔" xfId="1440"/>
    <cellStyle name="好_测算结果_义县" xfId="1441"/>
    <cellStyle name="好_测算结果汇总" xfId="1442"/>
    <cellStyle name="好_测算结果汇总_高新区人代会（2015年含9项基金后市局调整）12(1).12" xfId="1443"/>
    <cellStyle name="好_测算结果汇总_古塔" xfId="1444"/>
    <cellStyle name="好_测算结果汇总_义县" xfId="1445"/>
    <cellStyle name="好_成本差异系数" xfId="1446"/>
    <cellStyle name="好_成本差异系数（含人口规模）" xfId="1447"/>
    <cellStyle name="好_成本差异系数（含人口规模）_高新区人代会（2015年含9项基金后市局调整）12(1).12" xfId="1448"/>
    <cellStyle name="好_成本差异系数（含人口规模）_古塔" xfId="1449"/>
    <cellStyle name="好_成本差异系数（含人口规模）_义县" xfId="1450"/>
    <cellStyle name="好_成本差异系数_高新区人代会（2015年含9项基金后市局调整）12(1).12" xfId="1451"/>
    <cellStyle name="好_成本差异系数_古塔" xfId="1452"/>
    <cellStyle name="好_成本差异系数_义县" xfId="1453"/>
    <cellStyle name="好_城建部门" xfId="1454"/>
    <cellStyle name="好_城建部门_高新区人代会（2015年含9项基金后市局调整）12(1).12" xfId="1455"/>
    <cellStyle name="好_城建部门_古塔" xfId="1456"/>
    <cellStyle name="好_城建部门_义县" xfId="1457"/>
    <cellStyle name="好_第五部分(才淼、饶永宏）" xfId="1458"/>
    <cellStyle name="好_第五部分(才淼、饶永宏）_高新区人代会（2015年含9项基金后市局调整）12(1).12" xfId="1459"/>
    <cellStyle name="好_第五部分(才淼、饶永宏）_古塔" xfId="1460"/>
    <cellStyle name="好_第五部分(才淼、饶永宏）_义县" xfId="1461"/>
    <cellStyle name="好_第一部分：综合全" xfId="1462"/>
    <cellStyle name="好_第一部分：综合全_高新区人代会（2015年含9项基金后市局调整）12(1).12" xfId="1463"/>
    <cellStyle name="好_第一部分：综合全_古塔" xfId="1464"/>
    <cellStyle name="好_第一部分：综合全_义县" xfId="1465"/>
    <cellStyle name="好_分析缺口率" xfId="1466"/>
    <cellStyle name="好_分析缺口率_高新区人代会（2015年含9项基金后市局调整）12(1).12" xfId="1467"/>
    <cellStyle name="好_分析缺口率_古塔" xfId="1468"/>
    <cellStyle name="好_分析缺口率_义县" xfId="1469"/>
    <cellStyle name="好_分县成本差异系数" xfId="1470"/>
    <cellStyle name="好_分县成本差异系数_不含人员经费系数" xfId="1471"/>
    <cellStyle name="好_分县成本差异系数_不含人员经费系数_高新区人代会（2015年含9项基金后市局调整）12(1).12" xfId="1472"/>
    <cellStyle name="好_分县成本差异系数_不含人员经费系数_古塔" xfId="1473"/>
    <cellStyle name="好_分县成本差异系数_不含人员经费系数_义县" xfId="1474"/>
    <cellStyle name="好_分县成本差异系数_高新区人代会（2015年含9项基金后市局调整）12(1).12" xfId="1475"/>
    <cellStyle name="好_分县成本差异系数_古塔" xfId="1476"/>
    <cellStyle name="好_分县成本差异系数_民生政策最低支出需求" xfId="1477"/>
    <cellStyle name="好_分县成本差异系数_民生政策最低支出需求_高新区人代会（2015年含9项基金后市局调整）12(1).12" xfId="1478"/>
    <cellStyle name="好_分县成本差异系数_民生政策最低支出需求_古塔" xfId="1479"/>
    <cellStyle name="好_分县成本差异系数_民生政策最低支出需求_义县" xfId="1480"/>
    <cellStyle name="好_分县成本差异系数_义县" xfId="1481"/>
    <cellStyle name="好_附表" xfId="1482"/>
    <cellStyle name="好_附表_高新区人代会（2015年含9项基金后市局调整）12(1).12" xfId="1483"/>
    <cellStyle name="好_附表_古塔" xfId="1484"/>
    <cellStyle name="好_附表_义县" xfId="1485"/>
    <cellStyle name="好_高新区人代会（2015年含9项基金后市局调整）12(1).12" xfId="1486"/>
    <cellStyle name="好_功能对经济" xfId="1487"/>
    <cellStyle name="好_功能对经济_高新区人代会（2015年含9项基金后市局调整）12(1).12" xfId="1488"/>
    <cellStyle name="好_功能对经济_古塔" xfId="1489"/>
    <cellStyle name="好_功能对经济_义县" xfId="1490"/>
    <cellStyle name="好_古塔" xfId="1491"/>
    <cellStyle name="好_行政(燃修费)" xfId="1492"/>
    <cellStyle name="好_行政(燃修费)_不含人员经费系数" xfId="1493"/>
    <cellStyle name="好_行政(燃修费)_不含人员经费系数_高新区人代会（2015年含9项基金后市局调整）12(1).12" xfId="1494"/>
    <cellStyle name="好_行政(燃修费)_不含人员经费系数_古塔" xfId="1495"/>
    <cellStyle name="好_行政(燃修费)_不含人员经费系数_义县" xfId="1496"/>
    <cellStyle name="好_行政(燃修费)_高新区人代会（2015年含9项基金后市局调整）12(1).12" xfId="1497"/>
    <cellStyle name="好_行政(燃修费)_古塔" xfId="1498"/>
    <cellStyle name="好_行政(燃修费)_民生政策最低支出需求" xfId="1499"/>
    <cellStyle name="好_行政(燃修费)_民生政策最低支出需求_高新区人代会（2015年含9项基金后市局调整）12(1).12" xfId="1500"/>
    <cellStyle name="好_行政(燃修费)_民生政策最低支出需求_古塔" xfId="1501"/>
    <cellStyle name="好_行政(燃修费)_民生政策最低支出需求_义县" xfId="1502"/>
    <cellStyle name="好_行政(燃修费)_县市旗测算-新科目（含人口规模效应）" xfId="1503"/>
    <cellStyle name="好_行政(燃修费)_县市旗测算-新科目（含人口规模效应）_高新区人代会（2015年含9项基金后市局调整）12(1).12" xfId="1504"/>
    <cellStyle name="好_行政(燃修费)_县市旗测算-新科目（含人口规模效应）_古塔" xfId="1505"/>
    <cellStyle name="好_行政(燃修费)_县市旗测算-新科目（含人口规模效应）_义县" xfId="1506"/>
    <cellStyle name="好_行政(燃修费)_义县" xfId="1507"/>
    <cellStyle name="好_行政（人员）" xfId="1508"/>
    <cellStyle name="好_行政（人员）_不含人员经费系数" xfId="1509"/>
    <cellStyle name="好_行政（人员）_不含人员经费系数_高新区人代会（2015年含9项基金后市局调整）12(1).12" xfId="1510"/>
    <cellStyle name="好_行政（人员）_不含人员经费系数_古塔" xfId="1511"/>
    <cellStyle name="好_行政（人员）_不含人员经费系数_义县" xfId="1512"/>
    <cellStyle name="好_行政（人员）_高新区人代会（2015年含9项基金后市局调整）12(1).12" xfId="1513"/>
    <cellStyle name="好_行政（人员）_古塔" xfId="1514"/>
    <cellStyle name="好_行政（人员）_民生政策最低支出需求" xfId="1515"/>
    <cellStyle name="好_行政（人员）_民生政策最低支出需求_高新区人代会（2015年含9项基金后市局调整）12(1).12" xfId="1516"/>
    <cellStyle name="好_行政（人员）_民生政策最低支出需求_古塔" xfId="1517"/>
    <cellStyle name="好_行政（人员）_民生政策最低支出需求_义县" xfId="1518"/>
    <cellStyle name="好_行政（人员）_县市旗测算-新科目（含人口规模效应）" xfId="1519"/>
    <cellStyle name="好_行政（人员）_县市旗测算-新科目（含人口规模效应）_高新区人代会（2015年含9项基金后市局调整）12(1).12" xfId="1520"/>
    <cellStyle name="好_行政（人员）_县市旗测算-新科目（含人口规模效应）_古塔" xfId="1521"/>
    <cellStyle name="好_行政（人员）_县市旗测算-新科目（含人口规模效应）_义县" xfId="1522"/>
    <cellStyle name="好_行政（人员）_义县" xfId="1523"/>
    <cellStyle name="好_行政公检法测算" xfId="1524"/>
    <cellStyle name="好_行政公检法测算_不含人员经费系数" xfId="1525"/>
    <cellStyle name="好_行政公检法测算_不含人员经费系数_高新区人代会（2015年含9项基金后市局调整）12(1).12" xfId="1526"/>
    <cellStyle name="好_行政公检法测算_不含人员经费系数_古塔" xfId="1527"/>
    <cellStyle name="好_行政公检法测算_不含人员经费系数_义县" xfId="1528"/>
    <cellStyle name="好_行政公检法测算_高新区人代会（2015年含9项基金后市局调整）12(1).12" xfId="1529"/>
    <cellStyle name="好_行政公检法测算_古塔" xfId="1530"/>
    <cellStyle name="好_行政公检法测算_民生政策最低支出需求" xfId="1531"/>
    <cellStyle name="好_行政公检法测算_民生政策最低支出需求_高新区人代会（2015年含9项基金后市局调整）12(1).12" xfId="1532"/>
    <cellStyle name="好_行政公检法测算_民生政策最低支出需求_古塔" xfId="1533"/>
    <cellStyle name="好_行政公检法测算_民生政策最低支出需求_义县" xfId="1534"/>
    <cellStyle name="好_行政公检法测算_县市旗测算-新科目（含人口规模效应）" xfId="1535"/>
    <cellStyle name="好_行政公检法测算_县市旗测算-新科目（含人口规模效应）_高新区人代会（2015年含9项基金后市局调整）12(1).12" xfId="1536"/>
    <cellStyle name="好_行政公检法测算_县市旗测算-新科目（含人口规模效应）_古塔" xfId="1537"/>
    <cellStyle name="好_行政公检法测算_县市旗测算-新科目（含人口规模效应）_义县" xfId="1538"/>
    <cellStyle name="好_行政公检法测算_义县" xfId="1539"/>
    <cellStyle name="好_河南 缺口县区测算(地方填报)" xfId="1540"/>
    <cellStyle name="好_河南 缺口县区测算(地方填报)_高新区人代会（2015年含9项基金后市局调整）12(1).12" xfId="1541"/>
    <cellStyle name="好_河南 缺口县区测算(地方填报)_古塔" xfId="1542"/>
    <cellStyle name="好_河南 缺口县区测算(地方填报)_义县" xfId="1543"/>
    <cellStyle name="好_河南 缺口县区测算(地方填报白)" xfId="1544"/>
    <cellStyle name="好_河南 缺口县区测算(地方填报白)_高新区人代会（2015年含9项基金后市局调整）12(1).12" xfId="1545"/>
    <cellStyle name="好_河南 缺口县区测算(地方填报白)_古塔" xfId="1546"/>
    <cellStyle name="好_河南 缺口县区测算(地方填报白)_义县" xfId="1547"/>
    <cellStyle name="好_核定人数对比" xfId="1548"/>
    <cellStyle name="好_核定人数对比_高新区人代会（2015年含9项基金后市局调整）12(1).12" xfId="1549"/>
    <cellStyle name="好_核定人数对比_古塔" xfId="1550"/>
    <cellStyle name="好_核定人数对比_义县" xfId="1551"/>
    <cellStyle name="好_核定人数下发表" xfId="1552"/>
    <cellStyle name="好_核定人数下发表_高新区人代会（2015年含9项基金后市局调整）12(1).12" xfId="1553"/>
    <cellStyle name="好_核定人数下发表_古塔" xfId="1554"/>
    <cellStyle name="好_核定人数下发表_义县" xfId="1555"/>
    <cellStyle name="好_葫芦岛市2012年政府性基金预算" xfId="1556"/>
    <cellStyle name="好_汇总" xfId="1557"/>
    <cellStyle name="好_汇总_高新区人代会（2015年含9项基金后市局调整）12(1).12" xfId="1558"/>
    <cellStyle name="好_汇总_古塔" xfId="1559"/>
    <cellStyle name="好_汇总_义县" xfId="1560"/>
    <cellStyle name="好_汇总表" xfId="1561"/>
    <cellStyle name="好_汇总表_高新区人代会（2015年含9项基金后市局调整）12(1).12" xfId="1562"/>
    <cellStyle name="好_汇总表_古塔" xfId="1563"/>
    <cellStyle name="好_汇总表_义县" xfId="1564"/>
    <cellStyle name="好_汇总表4" xfId="1565"/>
    <cellStyle name="好_汇总表4_高新区人代会（2015年含9项基金后市局调整）12(1).12" xfId="1566"/>
    <cellStyle name="好_汇总表4_古塔" xfId="1567"/>
    <cellStyle name="好_汇总表4_义县" xfId="1568"/>
    <cellStyle name="好_汇总-县级财政报表附表" xfId="1569"/>
    <cellStyle name="好_汇总-县级财政报表附表_高新区人代会（2015年含9项基金后市局调整）12(1).12" xfId="1570"/>
    <cellStyle name="好_汇总-县级财政报表附表_古塔" xfId="1571"/>
    <cellStyle name="好_汇总-县级财政报表附表_义县" xfId="1572"/>
    <cellStyle name="好_基金" xfId="1573"/>
    <cellStyle name="好_基金预算平衡表" xfId="1574"/>
    <cellStyle name="好_基金预算平衡表_高新区人代会（2015年含9项基金后市局调整）12(1).12" xfId="1575"/>
    <cellStyle name="好_基金预算平衡表_古塔" xfId="1576"/>
    <cellStyle name="好_基金预算平衡表_义县" xfId="1577"/>
    <cellStyle name="好_检验表" xfId="1578"/>
    <cellStyle name="好_检验表（调整后）" xfId="1579"/>
    <cellStyle name="好_检验表（调整后）_高新区人代会（2015年含9项基金后市局调整）12(1).12" xfId="1580"/>
    <cellStyle name="好_检验表（调整后）_古塔" xfId="1581"/>
    <cellStyle name="好_检验表（调整后）_义县" xfId="1582"/>
    <cellStyle name="好_检验表_高新区人代会（2015年含9项基金后市局调整）12(1).12" xfId="1583"/>
    <cellStyle name="好_检验表_古塔" xfId="1584"/>
    <cellStyle name="好_检验表_义县" xfId="1585"/>
    <cellStyle name="好_教育(按照总人口测算）—20080416" xfId="1586"/>
    <cellStyle name="好_教育(按照总人口测算）—20080416_不含人员经费系数" xfId="1587"/>
    <cellStyle name="好_教育(按照总人口测算）—20080416_不含人员经费系数_高新区人代会（2015年含9项基金后市局调整）12(1).12" xfId="1588"/>
    <cellStyle name="好_教育(按照总人口测算）—20080416_不含人员经费系数_古塔" xfId="1589"/>
    <cellStyle name="好_教育(按照总人口测算）—20080416_不含人员经费系数_义县" xfId="1590"/>
    <cellStyle name="好_教育(按照总人口测算）—20080416_高新区人代会（2015年含9项基金后市局调整）12(1).12" xfId="1591"/>
    <cellStyle name="好_教育(按照总人口测算）—20080416_古塔" xfId="1592"/>
    <cellStyle name="好_教育(按照总人口测算）—20080416_民生政策最低支出需求" xfId="1593"/>
    <cellStyle name="好_教育(按照总人口测算）—20080416_民生政策最低支出需求_高新区人代会（2015年含9项基金后市局调整）12(1).12" xfId="1594"/>
    <cellStyle name="好_教育(按照总人口测算）—20080416_民生政策最低支出需求_古塔" xfId="1595"/>
    <cellStyle name="好_教育(按照总人口测算）—20080416_民生政策最低支出需求_义县" xfId="1596"/>
    <cellStyle name="好_教育(按照总人口测算）—20080416_县市旗测算-新科目（含人口规模效应）" xfId="1597"/>
    <cellStyle name="好_教育(按照总人口测算）—20080416_县市旗测算-新科目（含人口规模效应）_高新区人代会（2015年含9项基金后市局调整）12(1).12" xfId="1598"/>
    <cellStyle name="好_教育(按照总人口测算）—20080416_县市旗测算-新科目（含人口规模效应）_古塔" xfId="1599"/>
    <cellStyle name="好_教育(按照总人口测算）—20080416_县市旗测算-新科目（含人口规模效应）_义县" xfId="1600"/>
    <cellStyle name="好_教育(按照总人口测算）—20080416_义县" xfId="1601"/>
    <cellStyle name="好_来源表" xfId="1602"/>
    <cellStyle name="好_来源表_高新区人代会（2015年含9项基金后市局调整）12(1).12" xfId="1603"/>
    <cellStyle name="好_来源表_古塔" xfId="1604"/>
    <cellStyle name="好_来源表_义县" xfId="1605"/>
    <cellStyle name="好_丽江汇总" xfId="1606"/>
    <cellStyle name="好_丽江汇总_高新区人代会（2015年含9项基金后市局调整）12(1).12" xfId="1607"/>
    <cellStyle name="好_丽江汇总_古塔" xfId="1608"/>
    <cellStyle name="好_丽江汇总_义县" xfId="1609"/>
    <cellStyle name="好_民生政策最低支出需求" xfId="1610"/>
    <cellStyle name="好_民生政策最低支出需求_高新区人代会（2015年含9项基金后市局调整）12(1).12" xfId="1611"/>
    <cellStyle name="好_民生政策最低支出需求_古塔" xfId="1612"/>
    <cellStyle name="好_民生政策最低支出需求_义县" xfId="1613"/>
    <cellStyle name="好_明山收入预算10.18 (1)" xfId="1614"/>
    <cellStyle name="好_农林水和城市维护标准支出20080505－县区合计" xfId="1615"/>
    <cellStyle name="好_农林水和城市维护标准支出20080505－县区合计_不含人员经费系数" xfId="1616"/>
    <cellStyle name="好_农林水和城市维护标准支出20080505－县区合计_不含人员经费系数_高新区人代会（2015年含9项基金后市局调整）12(1).12" xfId="1617"/>
    <cellStyle name="好_农林水和城市维护标准支出20080505－县区合计_不含人员经费系数_古塔" xfId="1618"/>
    <cellStyle name="好_农林水和城市维护标准支出20080505－县区合计_不含人员经费系数_义县" xfId="1619"/>
    <cellStyle name="好_农林水和城市维护标准支出20080505－县区合计_高新区人代会（2015年含9项基金后市局调整）12(1).12" xfId="1620"/>
    <cellStyle name="好_农林水和城市维护标准支出20080505－县区合计_古塔" xfId="1621"/>
    <cellStyle name="好_农林水和城市维护标准支出20080505－县区合计_民生政策最低支出需求" xfId="1622"/>
    <cellStyle name="好_农林水和城市维护标准支出20080505－县区合计_民生政策最低支出需求_高新区人代会（2015年含9项基金后市局调整）12(1).12" xfId="1623"/>
    <cellStyle name="好_农林水和城市维护标准支出20080505－县区合计_民生政策最低支出需求_古塔" xfId="1624"/>
    <cellStyle name="好_农林水和城市维护标准支出20080505－县区合计_民生政策最低支出需求_义县" xfId="1625"/>
    <cellStyle name="好_农林水和城市维护标准支出20080505－县区合计_县市旗测算-新科目（含人口规模效应）" xfId="1626"/>
    <cellStyle name="好_农林水和城市维护标准支出20080505－县区合计_县市旗测算-新科目（含人口规模效应）_高新区人代会（2015年含9项基金后市局调整）12(1).12" xfId="1627"/>
    <cellStyle name="好_农林水和城市维护标准支出20080505－县区合计_县市旗测算-新科目（含人口规模效应）_古塔" xfId="1628"/>
    <cellStyle name="好_农林水和城市维护标准支出20080505－县区合计_县市旗测算-新科目（含人口规模效应）_义县" xfId="1629"/>
    <cellStyle name="好_农林水和城市维护标准支出20080505－县区合计_义县" xfId="1630"/>
    <cellStyle name="好_平邑" xfId="1631"/>
    <cellStyle name="好_平邑_高新区人代会（2015年含9项基金后市局调整）12(1).12" xfId="1632"/>
    <cellStyle name="好_平邑_古塔" xfId="1633"/>
    <cellStyle name="好_平邑_义县" xfId="1634"/>
    <cellStyle name="好_其他部门(按照总人口测算）—20080416" xfId="1635"/>
    <cellStyle name="好_其他部门(按照总人口测算）—20080416_不含人员经费系数" xfId="1636"/>
    <cellStyle name="好_其他部门(按照总人口测算）—20080416_不含人员经费系数_高新区人代会（2015年含9项基金后市局调整）12(1).12" xfId="1637"/>
    <cellStyle name="好_其他部门(按照总人口测算）—20080416_不含人员经费系数_古塔" xfId="1638"/>
    <cellStyle name="好_其他部门(按照总人口测算）—20080416_不含人员经费系数_义县" xfId="1639"/>
    <cellStyle name="好_其他部门(按照总人口测算）—20080416_高新区人代会（2015年含9项基金后市局调整）12(1).12" xfId="1640"/>
    <cellStyle name="好_其他部门(按照总人口测算）—20080416_古塔" xfId="1641"/>
    <cellStyle name="好_其他部门(按照总人口测算）—20080416_民生政策最低支出需求" xfId="1642"/>
    <cellStyle name="好_其他部门(按照总人口测算）—20080416_民生政策最低支出需求_高新区人代会（2015年含9项基金后市局调整）12(1).12" xfId="1643"/>
    <cellStyle name="好_其他部门(按照总人口测算）—20080416_民生政策最低支出需求_古塔" xfId="1644"/>
    <cellStyle name="好_其他部门(按照总人口测算）—20080416_民生政策最低支出需求_义县" xfId="1645"/>
    <cellStyle name="好_其他部门(按照总人口测算）—20080416_县市旗测算-新科目（含人口规模效应）" xfId="1646"/>
    <cellStyle name="好_其他部门(按照总人口测算）—20080416_县市旗测算-新科目（含人口规模效应）_高新区人代会（2015年含9项基金后市局调整）12(1).12" xfId="1647"/>
    <cellStyle name="好_其他部门(按照总人口测算）—20080416_县市旗测算-新科目（含人口规模效应）_古塔" xfId="1648"/>
    <cellStyle name="好_其他部门(按照总人口测算）—20080416_县市旗测算-新科目（含人口规模效应）_义县" xfId="1649"/>
    <cellStyle name="好_其他部门(按照总人口测算）—20080416_义县" xfId="1650"/>
    <cellStyle name="好_青海 缺口县区测算(地方填报)" xfId="1651"/>
    <cellStyle name="好_青海 缺口县区测算(地方填报)_高新区人代会（2015年含9项基金后市局调整）12(1).12" xfId="1652"/>
    <cellStyle name="好_青海 缺口县区测算(地方填报)_古塔" xfId="1653"/>
    <cellStyle name="好_青海 缺口县区测算(地方填报)_义县" xfId="1654"/>
    <cellStyle name="好_缺口县区测算" xfId="1655"/>
    <cellStyle name="好_缺口县区测算（11.13）" xfId="1656"/>
    <cellStyle name="好_缺口县区测算（11.13）_高新区人代会（2015年含9项基金后市局调整）12(1).12" xfId="1657"/>
    <cellStyle name="好_缺口县区测算（11.13）_古塔" xfId="1658"/>
    <cellStyle name="好_缺口县区测算（11.13）_义县" xfId="1659"/>
    <cellStyle name="好_缺口县区测算(按2007支出增长25%测算)" xfId="1660"/>
    <cellStyle name="好_缺口县区测算(按2007支出增长25%测算)_高新区人代会（2015年含9项基金后市局调整）12(1).12" xfId="1661"/>
    <cellStyle name="好_缺口县区测算(按2007支出增长25%测算)_古塔" xfId="1662"/>
    <cellStyle name="好_缺口县区测算(按2007支出增长25%测算)_义县" xfId="1663"/>
    <cellStyle name="好_缺口县区测算(按核定人数)" xfId="1664"/>
    <cellStyle name="好_缺口县区测算(按核定人数)_高新区人代会（2015年含9项基金后市局调整）12(1).12" xfId="1665"/>
    <cellStyle name="好_缺口县区测算(按核定人数)_古塔" xfId="1666"/>
    <cellStyle name="好_缺口县区测算(按核定人数)_义县" xfId="1667"/>
    <cellStyle name="好_缺口县区测算(财政部标准)" xfId="1668"/>
    <cellStyle name="好_缺口县区测算(财政部标准)_高新区人代会（2015年含9项基金后市局调整）12(1).12" xfId="1669"/>
    <cellStyle name="好_缺口县区测算(财政部标准)_古塔" xfId="1670"/>
    <cellStyle name="好_缺口县区测算(财政部标准)_义县" xfId="1671"/>
    <cellStyle name="好_缺口县区测算_高新区人代会（2015年含9项基金后市局调整）12(1).12" xfId="1672"/>
    <cellStyle name="好_缺口县区测算_古塔" xfId="1673"/>
    <cellStyle name="好_缺口县区测算_义县" xfId="1674"/>
    <cellStyle name="好_人员工资和公用经费" xfId="1675"/>
    <cellStyle name="好_人员工资和公用经费_高新区人代会（2015年含9项基金后市局调整）12(1).12" xfId="1676"/>
    <cellStyle name="好_人员工资和公用经费_古塔" xfId="1677"/>
    <cellStyle name="好_人员工资和公用经费_义县" xfId="1678"/>
    <cellStyle name="好_人员工资和公用经费2" xfId="1679"/>
    <cellStyle name="好_人员工资和公用经费2_高新区人代会（2015年含9项基金后市局调整）12(1).12" xfId="1680"/>
    <cellStyle name="好_人员工资和公用经费2_古塔" xfId="1681"/>
    <cellStyle name="好_人员工资和公用经费2_义县" xfId="1682"/>
    <cellStyle name="好_人员工资和公用经费3" xfId="1683"/>
    <cellStyle name="好_人员工资和公用经费3_高新区人代会（2015年含9项基金后市局调整）12(1).12" xfId="1684"/>
    <cellStyle name="好_人员工资和公用经费3_古塔" xfId="1685"/>
    <cellStyle name="好_人员工资和公用经费3_义县" xfId="1686"/>
    <cellStyle name="好_山东省民生支出标准" xfId="1687"/>
    <cellStyle name="好_山东省民生支出标准_高新区人代会（2015年含9项基金后市局调整）12(1).12" xfId="1688"/>
    <cellStyle name="好_山东省民生支出标准_古塔" xfId="1689"/>
    <cellStyle name="好_山东省民生支出标准_义县" xfId="1690"/>
    <cellStyle name="好_沈阳" xfId="1691"/>
    <cellStyle name="好_市辖区测算20080510" xfId="1692"/>
    <cellStyle name="好_市辖区测算20080510_不含人员经费系数" xfId="1693"/>
    <cellStyle name="好_市辖区测算20080510_不含人员经费系数_高新区人代会（2015年含9项基金后市局调整）12(1).12" xfId="1694"/>
    <cellStyle name="好_市辖区测算20080510_不含人员经费系数_古塔" xfId="1695"/>
    <cellStyle name="好_市辖区测算20080510_不含人员经费系数_义县" xfId="1696"/>
    <cellStyle name="好_市辖区测算20080510_高新区人代会（2015年含9项基金后市局调整）12(1).12" xfId="1697"/>
    <cellStyle name="好_市辖区测算20080510_古塔" xfId="1698"/>
    <cellStyle name="好_市辖区测算20080510_民生政策最低支出需求" xfId="1699"/>
    <cellStyle name="好_市辖区测算20080510_民生政策最低支出需求_高新区人代会（2015年含9项基金后市局调整）12(1).12" xfId="1700"/>
    <cellStyle name="好_市辖区测算20080510_民生政策最低支出需求_古塔" xfId="1701"/>
    <cellStyle name="好_市辖区测算20080510_民生政策最低支出需求_义县" xfId="1702"/>
    <cellStyle name="好_市辖区测算20080510_县市旗测算-新科目（含人口规模效应）" xfId="1703"/>
    <cellStyle name="好_市辖区测算20080510_县市旗测算-新科目（含人口规模效应）_高新区人代会（2015年含9项基金后市局调整）12(1).12" xfId="1704"/>
    <cellStyle name="好_市辖区测算20080510_县市旗测算-新科目（含人口规模效应）_古塔" xfId="1705"/>
    <cellStyle name="好_市辖区测算20080510_县市旗测算-新科目（含人口规模效应）_义县" xfId="1706"/>
    <cellStyle name="好_市辖区测算20080510_义县" xfId="1707"/>
    <cellStyle name="好_市辖区测算-新科目（20080626）" xfId="1708"/>
    <cellStyle name="好_市辖区测算-新科目（20080626）_不含人员经费系数" xfId="1709"/>
    <cellStyle name="好_市辖区测算-新科目（20080626）_不含人员经费系数_高新区人代会（2015年含9项基金后市局调整）12(1).12" xfId="1710"/>
    <cellStyle name="好_市辖区测算-新科目（20080626）_不含人员经费系数_古塔" xfId="1711"/>
    <cellStyle name="好_市辖区测算-新科目（20080626）_不含人员经费系数_义县" xfId="1712"/>
    <cellStyle name="好_市辖区测算-新科目（20080626）_高新区人代会（2015年含9项基金后市局调整）12(1).12" xfId="1713"/>
    <cellStyle name="好_市辖区测算-新科目（20080626）_古塔" xfId="1714"/>
    <cellStyle name="好_市辖区测算-新科目（20080626）_民生政策最低支出需求" xfId="1715"/>
    <cellStyle name="好_市辖区测算-新科目（20080626）_民生政策最低支出需求_高新区人代会（2015年含9项基金后市局调整）12(1).12" xfId="1716"/>
    <cellStyle name="好_市辖区测算-新科目（20080626）_民生政策最低支出需求_古塔" xfId="1717"/>
    <cellStyle name="好_市辖区测算-新科目（20080626）_民生政策最低支出需求_义县" xfId="1718"/>
    <cellStyle name="好_市辖区测算-新科目（20080626）_县市旗测算-新科目（含人口规模效应）" xfId="1719"/>
    <cellStyle name="好_市辖区测算-新科目（20080626）_县市旗测算-新科目（含人口规模效应）_高新区人代会（2015年含9项基金后市局调整）12(1).12" xfId="1720"/>
    <cellStyle name="好_市辖区测算-新科目（20080626）_县市旗测算-新科目（含人口规模效应）_古塔" xfId="1721"/>
    <cellStyle name="好_市辖区测算-新科目（20080626）_县市旗测算-新科目（含人口规模效应）_义县" xfId="1722"/>
    <cellStyle name="好_市辖区测算-新科目（20080626）_义县" xfId="1723"/>
    <cellStyle name="好_收入" xfId="1724"/>
    <cellStyle name="好_收入_高新区人代会（2015年含9项基金后市局调整）12(1).12" xfId="1725"/>
    <cellStyle name="好_收入_古塔" xfId="1726"/>
    <cellStyle name="好_收入_义县" xfId="1727"/>
    <cellStyle name="好_收入调整后" xfId="1728"/>
    <cellStyle name="好_收入调整后_高新区人代会（2015年含9项基金后市局调整）12(1).12" xfId="1729"/>
    <cellStyle name="好_同德" xfId="1730"/>
    <cellStyle name="好_同德_高新区人代会（2015年含9项基金后市局调整）12(1).12" xfId="1731"/>
    <cellStyle name="好_同德_古塔" xfId="1732"/>
    <cellStyle name="好_同德_义县" xfId="1733"/>
    <cellStyle name="好_危改资金测算" xfId="1734"/>
    <cellStyle name="好_危改资金测算_高新区人代会（2015年含9项基金后市局调整）12(1).12" xfId="1735"/>
    <cellStyle name="好_危改资金测算_古塔" xfId="1736"/>
    <cellStyle name="好_危改资金测算_义县" xfId="1737"/>
    <cellStyle name="好_卫生(按照总人口测算）—20080416" xfId="1738"/>
    <cellStyle name="好_卫生(按照总人口测算）—20080416_不含人员经费系数" xfId="1739"/>
    <cellStyle name="好_卫生(按照总人口测算）—20080416_不含人员经费系数_高新区人代会（2015年含9项基金后市局调整）12(1).12" xfId="1740"/>
    <cellStyle name="好_卫生(按照总人口测算）—20080416_不含人员经费系数_古塔" xfId="1741"/>
    <cellStyle name="好_卫生(按照总人口测算）—20080416_不含人员经费系数_义县" xfId="1742"/>
    <cellStyle name="好_卫生(按照总人口测算）—20080416_高新区人代会（2015年含9项基金后市局调整）12(1).12" xfId="1743"/>
    <cellStyle name="好_卫生(按照总人口测算）—20080416_古塔" xfId="1744"/>
    <cellStyle name="好_卫生(按照总人口测算）—20080416_民生政策最低支出需求" xfId="1745"/>
    <cellStyle name="好_卫生(按照总人口测算）—20080416_民生政策最低支出需求_高新区人代会（2015年含9项基金后市局调整）12(1).12" xfId="1746"/>
    <cellStyle name="好_卫生(按照总人口测算）—20080416_民生政策最低支出需求_古塔" xfId="1747"/>
    <cellStyle name="好_卫生(按照总人口测算）—20080416_民生政策最低支出需求_义县" xfId="1748"/>
    <cellStyle name="好_卫生(按照总人口测算）—20080416_县市旗测算-新科目（含人口规模效应）" xfId="1749"/>
    <cellStyle name="好_卫生(按照总人口测算）—20080416_县市旗测算-新科目（含人口规模效应）_高新区人代会（2015年含9项基金后市局调整）12(1).12" xfId="1750"/>
    <cellStyle name="好_卫生(按照总人口测算）—20080416_县市旗测算-新科目（含人口规模效应）_古塔" xfId="1751"/>
    <cellStyle name="好_卫生(按照总人口测算）—20080416_县市旗测算-新科目（含人口规模效应）_义县" xfId="1752"/>
    <cellStyle name="好_卫生(按照总人口测算）—20080416_义县" xfId="1753"/>
    <cellStyle name="好_卫生部门" xfId="1754"/>
    <cellStyle name="好_卫生部门_高新区人代会（2015年含9项基金后市局调整）12(1).12" xfId="1755"/>
    <cellStyle name="好_卫生部门_古塔" xfId="1756"/>
    <cellStyle name="好_卫生部门_义县" xfId="1757"/>
    <cellStyle name="好_文体广播部门" xfId="1758"/>
    <cellStyle name="好_文体广播部门_高新区人代会（2015年含9项基金后市局调整）12(1).12" xfId="1759"/>
    <cellStyle name="好_文体广播部门_古塔" xfId="1760"/>
    <cellStyle name="好_文体广播部门_义县" xfId="1761"/>
    <cellStyle name="好_文体广播事业(按照总人口测算）—20080416" xfId="1762"/>
    <cellStyle name="好_文体广播事业(按照总人口测算）—20080416_不含人员经费系数" xfId="1763"/>
    <cellStyle name="好_文体广播事业(按照总人口测算）—20080416_不含人员经费系数_高新区人代会（2015年含9项基金后市局调整）12(1).12" xfId="1764"/>
    <cellStyle name="好_文体广播事业(按照总人口测算）—20080416_不含人员经费系数_古塔" xfId="1765"/>
    <cellStyle name="好_文体广播事业(按照总人口测算）—20080416_不含人员经费系数_义县" xfId="1766"/>
    <cellStyle name="好_文体广播事业(按照总人口测算）—20080416_高新区人代会（2015年含9项基金后市局调整）12(1).12" xfId="1767"/>
    <cellStyle name="好_文体广播事业(按照总人口测算）—20080416_古塔" xfId="1768"/>
    <cellStyle name="好_文体广播事业(按照总人口测算）—20080416_民生政策最低支出需求" xfId="1769"/>
    <cellStyle name="好_文体广播事业(按照总人口测算）—20080416_民生政策最低支出需求_高新区人代会（2015年含9项基金后市局调整）12(1).12" xfId="1770"/>
    <cellStyle name="好_文体广播事业(按照总人口测算）—20080416_民生政策最低支出需求_古塔" xfId="1771"/>
    <cellStyle name="好_文体广播事业(按照总人口测算）—20080416_民生政策最低支出需求_义县" xfId="1772"/>
    <cellStyle name="好_文体广播事业(按照总人口测算）—20080416_县市旗测算-新科目（含人口规模效应）" xfId="1773"/>
    <cellStyle name="好_文体广播事业(按照总人口测算）—20080416_县市旗测算-新科目（含人口规模效应）_高新区人代会（2015年含9项基金后市局调整）12(1).12" xfId="1774"/>
    <cellStyle name="好_文体广播事业(按照总人口测算）—20080416_县市旗测算-新科目（含人口规模效应）_古塔" xfId="1775"/>
    <cellStyle name="好_文体广播事业(按照总人口测算）—20080416_县市旗测算-新科目（含人口规模效应）_义县" xfId="1776"/>
    <cellStyle name="好_文体广播事业(按照总人口测算）—20080416_义县" xfId="1777"/>
    <cellStyle name="好_县区合并测算20080421" xfId="1778"/>
    <cellStyle name="好_县区合并测算20080421_不含人员经费系数" xfId="1779"/>
    <cellStyle name="好_县区合并测算20080421_不含人员经费系数_高新区人代会（2015年含9项基金后市局调整）12(1).12" xfId="1780"/>
    <cellStyle name="好_县区合并测算20080421_不含人员经费系数_古塔" xfId="1781"/>
    <cellStyle name="好_县区合并测算20080421_不含人员经费系数_义县" xfId="1782"/>
    <cellStyle name="好_县区合并测算20080421_高新区人代会（2015年含9项基金后市局调整）12(1).12" xfId="1783"/>
    <cellStyle name="好_县区合并测算20080421_古塔" xfId="1784"/>
    <cellStyle name="好_县区合并测算20080421_民生政策最低支出需求" xfId="1785"/>
    <cellStyle name="好_县区合并测算20080421_民生政策最低支出需求_高新区人代会（2015年含9项基金后市局调整）12(1).12" xfId="1786"/>
    <cellStyle name="好_县区合并测算20080421_民生政策最低支出需求_古塔" xfId="1787"/>
    <cellStyle name="好_县区合并测算20080421_民生政策最低支出需求_义县" xfId="1788"/>
    <cellStyle name="好_县区合并测算20080421_县市旗测算-新科目（含人口规模效应）" xfId="1789"/>
    <cellStyle name="好_县区合并测算20080421_县市旗测算-新科目（含人口规模效应）_高新区人代会（2015年含9项基金后市局调整）12(1).12" xfId="1790"/>
    <cellStyle name="好_县区合并测算20080421_县市旗测算-新科目（含人口规模效应）_古塔" xfId="1791"/>
    <cellStyle name="好_县区合并测算20080421_县市旗测算-新科目（含人口规模效应）_义县" xfId="1792"/>
    <cellStyle name="好_县区合并测算20080421_义县" xfId="1793"/>
    <cellStyle name="好_县区合并测算20080423(按照各省比重）" xfId="1794"/>
    <cellStyle name="好_县区合并测算20080423(按照各省比重）_不含人员经费系数" xfId="1795"/>
    <cellStyle name="好_县区合并测算20080423(按照各省比重）_不含人员经费系数_高新区人代会（2015年含9项基金后市局调整）12(1).12" xfId="1796"/>
    <cellStyle name="好_县区合并测算20080423(按照各省比重）_不含人员经费系数_古塔" xfId="1797"/>
    <cellStyle name="好_县区合并测算20080423(按照各省比重）_不含人员经费系数_义县" xfId="1798"/>
    <cellStyle name="好_县区合并测算20080423(按照各省比重）_高新区人代会（2015年含9项基金后市局调整）12(1).12" xfId="1799"/>
    <cellStyle name="好_县区合并测算20080423(按照各省比重）_古塔" xfId="1800"/>
    <cellStyle name="好_县区合并测算20080423(按照各省比重）_民生政策最低支出需求" xfId="1801"/>
    <cellStyle name="好_县区合并测算20080423(按照各省比重）_民生政策最低支出需求_高新区人代会（2015年含9项基金后市局调整）12(1).12" xfId="1802"/>
    <cellStyle name="好_县区合并测算20080423(按照各省比重）_民生政策最低支出需求_古塔" xfId="1803"/>
    <cellStyle name="好_县区合并测算20080423(按照各省比重）_民生政策最低支出需求_义县" xfId="1804"/>
    <cellStyle name="好_县区合并测算20080423(按照各省比重）_县市旗测算-新科目（含人口规模效应）" xfId="1805"/>
    <cellStyle name="好_县区合并测算20080423(按照各省比重）_县市旗测算-新科目（含人口规模效应）_高新区人代会（2015年含9项基金后市局调整）12(1).12" xfId="1806"/>
    <cellStyle name="好_县区合并测算20080423(按照各省比重）_县市旗测算-新科目（含人口规模效应）_古塔" xfId="1807"/>
    <cellStyle name="好_县区合并测算20080423(按照各省比重）_县市旗测算-新科目（含人口规模效应）_义县" xfId="1808"/>
    <cellStyle name="好_县区合并测算20080423(按照各省比重）_义县" xfId="1809"/>
    <cellStyle name="好_县市旗测算20080508" xfId="1810"/>
    <cellStyle name="好_县市旗测算20080508_不含人员经费系数" xfId="1811"/>
    <cellStyle name="好_县市旗测算20080508_不含人员经费系数_高新区人代会（2015年含9项基金后市局调整）12(1).12" xfId="1812"/>
    <cellStyle name="好_县市旗测算20080508_不含人员经费系数_古塔" xfId="1813"/>
    <cellStyle name="好_县市旗测算20080508_不含人员经费系数_义县" xfId="1814"/>
    <cellStyle name="好_县市旗测算20080508_高新区人代会（2015年含9项基金后市局调整）12(1).12" xfId="1815"/>
    <cellStyle name="好_县市旗测算20080508_古塔" xfId="1816"/>
    <cellStyle name="好_县市旗测算20080508_民生政策最低支出需求" xfId="1817"/>
    <cellStyle name="好_县市旗测算20080508_民生政策最低支出需求_高新区人代会（2015年含9项基金后市局调整）12(1).12" xfId="1818"/>
    <cellStyle name="好_县市旗测算20080508_民生政策最低支出需求_古塔" xfId="1819"/>
    <cellStyle name="好_县市旗测算20080508_民生政策最低支出需求_义县" xfId="1820"/>
    <cellStyle name="好_县市旗测算20080508_县市旗测算-新科目（含人口规模效应）" xfId="1821"/>
    <cellStyle name="好_县市旗测算20080508_县市旗测算-新科目（含人口规模效应）_高新区人代会（2015年含9项基金后市局调整）12(1).12" xfId="1822"/>
    <cellStyle name="好_县市旗测算20080508_县市旗测算-新科目（含人口规模效应）_古塔" xfId="1823"/>
    <cellStyle name="好_县市旗测算20080508_县市旗测算-新科目（含人口规模效应）_义县" xfId="1824"/>
    <cellStyle name="好_县市旗测算20080508_义县" xfId="1825"/>
    <cellStyle name="好_县市旗测算-新科目（20080626）" xfId="1826"/>
    <cellStyle name="好_县市旗测算-新科目（20080626）_不含人员经费系数" xfId="1827"/>
    <cellStyle name="好_县市旗测算-新科目（20080626）_不含人员经费系数_高新区人代会（2015年含9项基金后市局调整）12(1).12" xfId="1828"/>
    <cellStyle name="好_县市旗测算-新科目（20080626）_不含人员经费系数_古塔" xfId="1829"/>
    <cellStyle name="好_县市旗测算-新科目（20080626）_不含人员经费系数_义县" xfId="1830"/>
    <cellStyle name="好_县市旗测算-新科目（20080626）_高新区人代会（2015年含9项基金后市局调整）12(1).12" xfId="1831"/>
    <cellStyle name="好_县市旗测算-新科目（20080626）_古塔" xfId="1832"/>
    <cellStyle name="好_县市旗测算-新科目（20080626）_民生政策最低支出需求" xfId="1833"/>
    <cellStyle name="好_县市旗测算-新科目（20080626）_民生政策最低支出需求_高新区人代会（2015年含9项基金后市局调整）12(1).12" xfId="1834"/>
    <cellStyle name="好_县市旗测算-新科目（20080626）_民生政策最低支出需求_古塔" xfId="1835"/>
    <cellStyle name="好_县市旗测算-新科目（20080626）_民生政策最低支出需求_义县" xfId="1836"/>
    <cellStyle name="好_县市旗测算-新科目（20080626）_县市旗测算-新科目（含人口规模效应）" xfId="1837"/>
    <cellStyle name="好_县市旗测算-新科目（20080626）_县市旗测算-新科目（含人口规模效应）_高新区人代会（2015年含9项基金后市局调整）12(1).12" xfId="1838"/>
    <cellStyle name="好_县市旗测算-新科目（20080626）_县市旗测算-新科目（含人口规模效应）_古塔" xfId="1839"/>
    <cellStyle name="好_县市旗测算-新科目（20080626）_县市旗测算-新科目（含人口规模效应）_义县" xfId="1840"/>
    <cellStyle name="好_县市旗测算-新科目（20080626）_义县" xfId="1841"/>
    <cellStyle name="好_县市旗测算-新科目（20080627）" xfId="1842"/>
    <cellStyle name="好_县市旗测算-新科目（20080627）_不含人员经费系数" xfId="1843"/>
    <cellStyle name="好_县市旗测算-新科目（20080627）_不含人员经费系数_高新区人代会（2015年含9项基金后市局调整）12(1).12" xfId="1844"/>
    <cellStyle name="好_县市旗测算-新科目（20080627）_不含人员经费系数_古塔" xfId="1845"/>
    <cellStyle name="好_县市旗测算-新科目（20080627）_不含人员经费系数_义县" xfId="1846"/>
    <cellStyle name="好_县市旗测算-新科目（20080627）_高新区人代会（2015年含9项基金后市局调整）12(1).12" xfId="1847"/>
    <cellStyle name="好_县市旗测算-新科目（20080627）_古塔" xfId="1848"/>
    <cellStyle name="好_县市旗测算-新科目（20080627）_民生政策最低支出需求" xfId="1849"/>
    <cellStyle name="好_县市旗测算-新科目（20080627）_民生政策最低支出需求_高新区人代会（2015年含9项基金后市局调整）12(1).12" xfId="1850"/>
    <cellStyle name="好_县市旗测算-新科目（20080627）_民生政策最低支出需求_古塔" xfId="1851"/>
    <cellStyle name="好_县市旗测算-新科目（20080627）_民生政策最低支出需求_义县" xfId="1852"/>
    <cellStyle name="好_县市旗测算-新科目（20080627）_县市旗测算-新科目（含人口规模效应）" xfId="1853"/>
    <cellStyle name="好_县市旗测算-新科目（20080627）_县市旗测算-新科目（含人口规模效应）_高新区人代会（2015年含9项基金后市局调整）12(1).12" xfId="1854"/>
    <cellStyle name="好_县市旗测算-新科目（20080627）_县市旗测算-新科目（含人口规模效应）_古塔" xfId="1855"/>
    <cellStyle name="好_县市旗测算-新科目（20080627）_县市旗测算-新科目（含人口规模效应）_义县" xfId="1856"/>
    <cellStyle name="好_县市旗测算-新科目（20080627）_义县" xfId="1857"/>
    <cellStyle name="好_一般预算平衡表" xfId="1858"/>
    <cellStyle name="好_一般预算平衡表_高新区人代会（2015年含9项基金后市局调整）12(1).12" xfId="1859"/>
    <cellStyle name="好_一般预算平衡表_古塔" xfId="1860"/>
    <cellStyle name="好_一般预算平衡表_义县" xfId="1861"/>
    <cellStyle name="好_一般预算支出口径剔除表" xfId="1862"/>
    <cellStyle name="好_一般预算支出口径剔除表_高新区人代会（2015年含9项基金后市局调整）12(1).12" xfId="1863"/>
    <cellStyle name="好_一般预算支出口径剔除表_古塔" xfId="1864"/>
    <cellStyle name="好_一般预算支出口径剔除表_义县" xfId="1865"/>
    <cellStyle name="好_义县" xfId="1866"/>
    <cellStyle name="好_云南 缺口县区测算(地方填报)" xfId="1867"/>
    <cellStyle name="好_云南 缺口县区测算(地方填报)_高新区人代会（2015年含9项基金后市局调整）12(1).12" xfId="1868"/>
    <cellStyle name="好_云南 缺口县区测算(地方填报)_古塔" xfId="1869"/>
    <cellStyle name="好_云南 缺口县区测算(地方填报)_义县" xfId="1870"/>
    <cellStyle name="好_云南省2008年转移支付测算——州市本级考核部分及政策性测算" xfId="1871"/>
    <cellStyle name="好_云南省2008年转移支付测算——州市本级考核部分及政策性测算_高新区人代会（2015年含9项基金后市局调整）12(1).12" xfId="1872"/>
    <cellStyle name="好_云南省2008年转移支付测算——州市本级考核部分及政策性测算_古塔" xfId="1873"/>
    <cellStyle name="好_云南省2008年转移支付测算——州市本级考核部分及政策性测算_义县" xfId="1874"/>
    <cellStyle name="好_支出（当年财力）" xfId="1875"/>
    <cellStyle name="好_支出（当年财力）_高新区人代会（2015年含9项基金后市局调整）12(1).12" xfId="1876"/>
    <cellStyle name="好_支出（当年财力）_古塔" xfId="1877"/>
    <cellStyle name="好_支出（当年财力）_义县" xfId="1878"/>
    <cellStyle name="好_重点民生支出需求测算表社保（农村低保）081112" xfId="1879"/>
    <cellStyle name="好_重点民生支出需求测算表社保（农村低保）081112_高新区人代会（2015年含9项基金后市局调整）12(1).12" xfId="1880"/>
    <cellStyle name="好_重点民生支出需求测算表社保（农村低保）081112_古塔" xfId="1881"/>
    <cellStyle name="好_重点民生支出需求测算表社保（农村低保）081112_义县" xfId="1882"/>
    <cellStyle name="好_自行调整差异系数顺序" xfId="1883"/>
    <cellStyle name="好_自行调整差异系数顺序_高新区人代会（2015年含9项基金后市局调整）12(1).12" xfId="1884"/>
    <cellStyle name="好_自行调整差异系数顺序_古塔" xfId="1885"/>
    <cellStyle name="好_自行调整差异系数顺序_义县" xfId="1886"/>
    <cellStyle name="好_总人口" xfId="1887"/>
    <cellStyle name="好_总人口_高新区人代会（2015年含9项基金后市局调整）12(1).12" xfId="1888"/>
    <cellStyle name="好_总人口_古塔" xfId="1889"/>
    <cellStyle name="好_总人口_义县" xfId="1890"/>
    <cellStyle name="后继超级链接" xfId="1891"/>
    <cellStyle name="后继超链接" xfId="1892"/>
    <cellStyle name="借出原因" xfId="1893"/>
    <cellStyle name="霓付 [0]_ +Foil &amp; -FOIL &amp; PAPER" xfId="1894"/>
    <cellStyle name="霓付_ +Foil &amp; -FOIL &amp; PAPER" xfId="1895"/>
    <cellStyle name="烹拳 [0]_ +Foil &amp; -FOIL &amp; PAPER" xfId="1896"/>
    <cellStyle name="烹拳_ +Foil &amp; -FOIL &amp; PAPER" xfId="1897"/>
    <cellStyle name="普通_ 白土" xfId="1898"/>
    <cellStyle name="千分位[0]_ 白土" xfId="1899"/>
    <cellStyle name="千分位_ 白土" xfId="1900"/>
    <cellStyle name="千位[0]_ 方正PC" xfId="1901"/>
    <cellStyle name="千位_ 方正PC" xfId="1902"/>
    <cellStyle name="千位分隔 11" xfId="1903"/>
    <cellStyle name="千位分隔 2" xfId="9"/>
    <cellStyle name="千位分隔 3" xfId="1904"/>
    <cellStyle name="千位分隔 4" xfId="1905"/>
    <cellStyle name="千位分隔 9" xfId="1906"/>
    <cellStyle name="千位分季_新建 Microsoft Excel 工作表" xfId="1907"/>
    <cellStyle name="钎霖_4岿角利" xfId="1908"/>
    <cellStyle name="强调 1" xfId="1909"/>
    <cellStyle name="强调 2" xfId="1910"/>
    <cellStyle name="强调 3" xfId="1911"/>
    <cellStyle name="日期" xfId="1912"/>
    <cellStyle name="商品名称" xfId="1913"/>
    <cellStyle name="数量" xfId="1914"/>
    <cellStyle name="数字" xfId="1915"/>
    <cellStyle name="未定义" xfId="1916"/>
    <cellStyle name="小数" xfId="1917"/>
    <cellStyle name="样式 1" xfId="1918"/>
    <cellStyle name="一般公共预算收入表___builtInStyle100" xfId="1939"/>
    <cellStyle name="一般公共预算收入表_常规 4" xfId="1936"/>
    <cellStyle name="一般公共预算收入表_常规 5" xfId="1938"/>
    <cellStyle name="一般公共预算收支平衡表___builtInStyle100" xfId="1940"/>
    <cellStyle name="一般公共预算收支平衡表_常规 4" xfId="1941"/>
    <cellStyle name="一般公共预算收支平衡表_常规 5" xfId="1942"/>
    <cellStyle name="一般公共预算支出表___builtInStyle100" xfId="1943"/>
    <cellStyle name="一般公共预算支出表___builtInStyle82" xfId="1944"/>
    <cellStyle name="一般公共预算支出表_常规 4" xfId="1945"/>
    <cellStyle name="昗弨_Pacific Region P&amp;L" xfId="1919"/>
    <cellStyle name="政府性基金预算收支表___builtInStyle100" xfId="2000"/>
    <cellStyle name="寘嬫愗傝 [0.00]_Region Orders (2)" xfId="1920"/>
    <cellStyle name="寘嬫愗傝_Region Orders (2)" xfId="1921"/>
    <cellStyle name="콤마 [0]_BOILER-CO1" xfId="1922"/>
    <cellStyle name="콤마_BOILER-CO1" xfId="1923"/>
    <cellStyle name="통화 [0]_BOILER-CO1" xfId="1924"/>
    <cellStyle name="통화_BOILER-CO1" xfId="1925"/>
    <cellStyle name="표준_0N-HANDLING " xfId="19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Documents%20and%20Settings\User\&#26700;&#38754;\&#35838;&#39064;\&#21382;&#24180;&#22269;&#23478;&#20915;&#31639;\1993-2002&#24180;&#22269;&#23478;&#25910;&#20837;&#27604;&#36739;&#349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30465;&#25253;&#20915;&#31639;\2021&#28246;&#21271;&#3046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Documents%20and%20Settings\User\&#26700;&#38754;\&#35838;&#39064;\&#26032;&#24314;&#25991;&#20214;&#22841;\&#35838;&#39064;&#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20154;&#22823;&#27719;&#25253;&#26448;&#26009;/Documents%20and%20Settings/Administrator/Local%20Settings/Temporary%20Internet%20Files/OLK1B/&#26032;&#24314;&#25991;&#20214;&#22841;/&#36130;&#25919;&#20379;&#20859;&#20154;&#21592;&#20449;&#24687;&#34920;/&#25945;&#32946;/&#27896;&#27700;&#22235;&#20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ork/2022&#24180;&#24037;&#20316;/&#39044;&#31639;/&#39044;&#31639;&#20844;&#24320;/&#21306;&#26412;&#32423;2022&#24180;&#39044;&#31639;&#20844;&#24320;/&#27491;&#24335;&#19978;&#20256;&#29256;&#26412;20220419/Documents%20and%20Settings/Administrator/Local%20Settings/Temporary%20Internet%20Files/OLK1B/&#26032;&#24314;&#25991;&#20214;&#22841;/&#36130;&#25919;&#20379;&#20859;&#20154;&#21592;&#20449;&#24687;&#34920;/&#25945;&#32946;/&#27896;&#27700;&#22235;&#200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8330;&#28246;&#21306;&#19968;&#33324;&#20844;&#20849;&#39044;&#31639;&#24179;&#34913;&#34920;2025011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28.13.131\&#22320;&#26041;&#22788;&#20027;&#26426;\Documents%20and%20Settings\caiqiang\My%20Documents\&#21439;&#20065;&#36130;&#25919;&#22256;&#38590;&#27979;&#31639;&#26041;&#26696;\&#26041;&#26696;&#19977;&#31295;\&#26041;&#26696;&#20108;&#31295;\&#35774;&#22791;\&#21407;&#22987;\814\13%20&#38081;&#36335;&#37197;&#2021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28.13.131\&#22320;&#26041;&#22788;&#20027;&#26426;\Documents%20and%20Settings\caiqiang\My%20Documents\&#21439;&#20065;&#36130;&#25919;&#22256;&#38590;&#27979;&#31639;&#26041;&#26696;\&#26041;&#26696;&#19977;&#31295;\&#26041;&#26696;&#20108;&#31295;\&#35774;&#22791;\&#21407;&#22987;\814\20%20&#36816;&#36755;&#20844;&#2149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20915;&#31639;&#27719;&#24635;\2021&#28246;&#21271;&#3046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家"/>
      <sheetName val="国家增长"/>
      <sheetName val="图表1"/>
      <sheetName val="收入增长"/>
      <sheetName val="图表3"/>
      <sheetName val="收入比重"/>
      <sheetName val="Sheet1"/>
      <sheetName val="中央"/>
      <sheetName val="中央增长"/>
      <sheetName val="地方"/>
      <sheetName val="地方增长"/>
      <sheetName val="所得税"/>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四月份月报"/>
      <sheetName val="C01-1"/>
      <sheetName val="本年收入合计"/>
      <sheetName val="封面"/>
      <sheetName val="农业用地"/>
      <sheetName val="村级支出"/>
      <sheetName val="类型"/>
      <sheetName val="#REF"/>
      <sheetName val="eqpmad2"/>
      <sheetName val="P1012001"/>
      <sheetName val="DDETABLE "/>
      <sheetName val="基础编码"/>
      <sheetName val="201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012001"/>
      <sheetName val="基础编码"/>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方税"/>
      <sheetName val="中央"/>
      <sheetName val="地方"/>
      <sheetName val="可持续发展指数"/>
      <sheetName val="可持续发展指数 (2)"/>
      <sheetName val="各地区GDP增长"/>
      <sheetName val="各地区GDP增长 (2)"/>
      <sheetName val="历年总人口人均财力"/>
      <sheetName val="历年地方本级支出"/>
      <sheetName val="一般收入简表"/>
      <sheetName val="Sheet2 (2)"/>
      <sheetName val="05明细"/>
      <sheetName val="中央地方及比重 (2)"/>
      <sheetName val="人均支出"/>
      <sheetName val="93-04地方本级支出占地方总收入比重 (2)"/>
      <sheetName val="地方总收支比较"/>
      <sheetName val="GDP"/>
      <sheetName val="GDP (2)"/>
      <sheetName val="1)"/>
      <sheetName val="历年集中增量"/>
      <sheetName val="历年集中增量 (2)"/>
      <sheetName val="历年集中两税增量"/>
      <sheetName val="历年集中所得税增量"/>
      <sheetName val="05集中增量"/>
      <sheetName val="05多负担"/>
      <sheetName val="2005集中增量"/>
      <sheetName val="历年集中增量分配"/>
      <sheetName val="历年财力性转移支付增量"/>
      <sheetName val="历年专项转移支付增量"/>
      <sheetName val="05转移支付简"/>
      <sheetName val="依赖程度3(转移支付总额除地方本级支出)"/>
      <sheetName val="Sheet2"/>
      <sheetName val="Sheet1"/>
      <sheetName val="留用比例图"/>
      <sheetName val="财力自给率图"/>
      <sheetName val="财力自给率图(返还作为自有收入)"/>
      <sheetName val="总人口人均财力差异系数图"/>
      <sheetName val="财政供养人口人均财力差异系数图"/>
      <sheetName val="历年地方总收入"/>
      <sheetName val="历年地方本级收入"/>
      <sheetName val="历年留用比例"/>
      <sheetName val="93-04地方本级支出占地方总收入比重"/>
      <sheetName val="94-04财力自给率"/>
      <sheetName val="94-04财力自给率(返还作为自有收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DDETABLE "/>
      <sheetName val="#REF"/>
      <sheetName val="四月份月报"/>
      <sheetName val="XL4Poppy"/>
      <sheetName val="C01-1"/>
      <sheetName val="mx"/>
      <sheetName val="单位编码"/>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单位信息录入表"/>
      <sheetName val="人员信息录入表"/>
      <sheetName val="基础编码"/>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般公共预算收入表"/>
      <sheetName val="一般公共预算支出表"/>
      <sheetName val="一般公共预算收支平衡表"/>
    </sheetNames>
    <sheetDataSet>
      <sheetData sheetId="0"/>
      <sheetData sheetId="1">
        <row r="4">
          <cell r="A4" t="str">
            <v>项目</v>
          </cell>
          <cell r="C4" t="str">
            <v>上年预算数</v>
          </cell>
          <cell r="D4" t="str">
            <v>上年预计执行数</v>
          </cell>
          <cell r="E4" t="str">
            <v>预算数</v>
          </cell>
          <cell r="I4" t="str">
            <v>预算数（不含上级专项性质转移支付）金额</v>
          </cell>
        </row>
        <row r="5">
          <cell r="A5" t="str">
            <v>代码</v>
          </cell>
          <cell r="B5" t="str">
            <v>名称</v>
          </cell>
          <cell r="E5" t="str">
            <v>金额</v>
          </cell>
          <cell r="F5" t="str">
            <v>为上年预算数的%</v>
          </cell>
          <cell r="G5" t="str">
            <v>为上年预计执行数的%</v>
          </cell>
          <cell r="H5" t="str">
            <v>当年预算类级科目比上年预算数增加或减少10%以上原因说明</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XL4Poppy"/>
      <sheetName val=""/>
      <sheetName val="P1012001"/>
      <sheetName val="KKKKKKKK"/>
      <sheetName val="13 铁路配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18原材料"/>
      <sheetName val="23产成品"/>
      <sheetName val="24在产品"/>
      <sheetName val="长期投资汇总表"/>
      <sheetName val="36其他长投"/>
      <sheetName val="固定资产汇总表"/>
      <sheetName val="41机器设备"/>
      <sheetName val="42车辆"/>
      <sheetName val="流动负债汇总表"/>
      <sheetName val="58应付帐"/>
      <sheetName val="59预收款"/>
      <sheetName val="61其他应付"/>
      <sheetName val="62应付工资"/>
      <sheetName val="63应付福利费"/>
      <sheetName val="64应交税金"/>
      <sheetName val="应付利润"/>
      <sheetName val="其他应交款"/>
      <sheetName val="67预提费"/>
      <sheetName val="长期负债汇总表"/>
      <sheetName val="71长期借款"/>
      <sheetName val="XL4Poppy"/>
      <sheetName val=""/>
      <sheetName val="KKKKKKKK"/>
      <sheetName val="20 运输公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C01-1"/>
      <sheetName val="表二"/>
      <sheetName val="表五"/>
      <sheetName val="2012.2.2 (整合)"/>
      <sheetName val="2012.2.2"/>
      <sheetName val="全市结转"/>
      <sheetName val="提前告知数"/>
      <sheetName val="基础编码"/>
      <sheetName val="mx"/>
      <sheetName val="类型"/>
      <sheetName val="XL4Poppy"/>
      <sheetName val="DDETABLE "/>
      <sheetName val="2014"/>
      <sheetName val="P1012001"/>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大都市">
  <a:themeElements>
    <a:clrScheme name="大都市">
      <a:dk1>
        <a:sysClr val="windowText" lastClr="000000"/>
      </a:dk1>
      <a:lt1>
        <a:sysClr val="window" lastClr="FFFFFF"/>
      </a:lt1>
      <a:dk2>
        <a:srgbClr val="162F33"/>
      </a:dk2>
      <a:lt2>
        <a:srgbClr val="EAF0E0"/>
      </a:lt2>
      <a:accent1>
        <a:srgbClr val="50B4C8"/>
      </a:accent1>
      <a:accent2>
        <a:srgbClr val="A8B97F"/>
      </a:accent2>
      <a:accent3>
        <a:srgbClr val="9B9256"/>
      </a:accent3>
      <a:accent4>
        <a:srgbClr val="657689"/>
      </a:accent4>
      <a:accent5>
        <a:srgbClr val="7A855D"/>
      </a:accent5>
      <a:accent6>
        <a:srgbClr val="84AC9D"/>
      </a:accent6>
      <a:hlink>
        <a:srgbClr val="2370CD"/>
      </a:hlink>
      <a:folHlink>
        <a:srgbClr val="877589"/>
      </a:folHlink>
    </a:clrScheme>
    <a:fontScheme name="大都市">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Light"/>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IU22"/>
  <sheetViews>
    <sheetView tabSelected="1" zoomScaleNormal="100" workbookViewId="0">
      <selection activeCell="A21" sqref="A21"/>
    </sheetView>
  </sheetViews>
  <sheetFormatPr defaultColWidth="9" defaultRowHeight="15.75"/>
  <cols>
    <col min="1" max="1" width="98.25" style="37" customWidth="1"/>
    <col min="2" max="230" width="9" style="37" customWidth="1"/>
    <col min="231" max="256" width="9" style="38"/>
    <col min="257" max="257" width="98.25" style="38" customWidth="1"/>
    <col min="258" max="486" width="9" style="38" customWidth="1"/>
    <col min="487" max="512" width="9" style="38"/>
    <col min="513" max="513" width="98.25" style="38" customWidth="1"/>
    <col min="514" max="742" width="9" style="38" customWidth="1"/>
    <col min="743" max="768" width="9" style="38"/>
    <col min="769" max="769" width="98.25" style="38" customWidth="1"/>
    <col min="770" max="998" width="9" style="38" customWidth="1"/>
    <col min="999" max="1024" width="9" style="38"/>
    <col min="1025" max="1025" width="98.25" style="38" customWidth="1"/>
    <col min="1026" max="1254" width="9" style="38" customWidth="1"/>
    <col min="1255" max="1280" width="9" style="38"/>
    <col min="1281" max="1281" width="98.25" style="38" customWidth="1"/>
    <col min="1282" max="1510" width="9" style="38" customWidth="1"/>
    <col min="1511" max="1536" width="9" style="38"/>
    <col min="1537" max="1537" width="98.25" style="38" customWidth="1"/>
    <col min="1538" max="1766" width="9" style="38" customWidth="1"/>
    <col min="1767" max="1792" width="9" style="38"/>
    <col min="1793" max="1793" width="98.25" style="38" customWidth="1"/>
    <col min="1794" max="2022" width="9" style="38" customWidth="1"/>
    <col min="2023" max="2048" width="9" style="38"/>
    <col min="2049" max="2049" width="98.25" style="38" customWidth="1"/>
    <col min="2050" max="2278" width="9" style="38" customWidth="1"/>
    <col min="2279" max="2304" width="9" style="38"/>
    <col min="2305" max="2305" width="98.25" style="38" customWidth="1"/>
    <col min="2306" max="2534" width="9" style="38" customWidth="1"/>
    <col min="2535" max="2560" width="9" style="38"/>
    <col min="2561" max="2561" width="98.25" style="38" customWidth="1"/>
    <col min="2562" max="2790" width="9" style="38" customWidth="1"/>
    <col min="2791" max="2816" width="9" style="38"/>
    <col min="2817" max="2817" width="98.25" style="38" customWidth="1"/>
    <col min="2818" max="3046" width="9" style="38" customWidth="1"/>
    <col min="3047" max="3072" width="9" style="38"/>
    <col min="3073" max="3073" width="98.25" style="38" customWidth="1"/>
    <col min="3074" max="3302" width="9" style="38" customWidth="1"/>
    <col min="3303" max="3328" width="9" style="38"/>
    <col min="3329" max="3329" width="98.25" style="38" customWidth="1"/>
    <col min="3330" max="3558" width="9" style="38" customWidth="1"/>
    <col min="3559" max="3584" width="9" style="38"/>
    <col min="3585" max="3585" width="98.25" style="38" customWidth="1"/>
    <col min="3586" max="3814" width="9" style="38" customWidth="1"/>
    <col min="3815" max="3840" width="9" style="38"/>
    <col min="3841" max="3841" width="98.25" style="38" customWidth="1"/>
    <col min="3842" max="4070" width="9" style="38" customWidth="1"/>
    <col min="4071" max="4096" width="9" style="38"/>
    <col min="4097" max="4097" width="98.25" style="38" customWidth="1"/>
    <col min="4098" max="4326" width="9" style="38" customWidth="1"/>
    <col min="4327" max="4352" width="9" style="38"/>
    <col min="4353" max="4353" width="98.25" style="38" customWidth="1"/>
    <col min="4354" max="4582" width="9" style="38" customWidth="1"/>
    <col min="4583" max="4608" width="9" style="38"/>
    <col min="4609" max="4609" width="98.25" style="38" customWidth="1"/>
    <col min="4610" max="4838" width="9" style="38" customWidth="1"/>
    <col min="4839" max="4864" width="9" style="38"/>
    <col min="4865" max="4865" width="98.25" style="38" customWidth="1"/>
    <col min="4866" max="5094" width="9" style="38" customWidth="1"/>
    <col min="5095" max="5120" width="9" style="38"/>
    <col min="5121" max="5121" width="98.25" style="38" customWidth="1"/>
    <col min="5122" max="5350" width="9" style="38" customWidth="1"/>
    <col min="5351" max="5376" width="9" style="38"/>
    <col min="5377" max="5377" width="98.25" style="38" customWidth="1"/>
    <col min="5378" max="5606" width="9" style="38" customWidth="1"/>
    <col min="5607" max="5632" width="9" style="38"/>
    <col min="5633" max="5633" width="98.25" style="38" customWidth="1"/>
    <col min="5634" max="5862" width="9" style="38" customWidth="1"/>
    <col min="5863" max="5888" width="9" style="38"/>
    <col min="5889" max="5889" width="98.25" style="38" customWidth="1"/>
    <col min="5890" max="6118" width="9" style="38" customWidth="1"/>
    <col min="6119" max="6144" width="9" style="38"/>
    <col min="6145" max="6145" width="98.25" style="38" customWidth="1"/>
    <col min="6146" max="6374" width="9" style="38" customWidth="1"/>
    <col min="6375" max="6400" width="9" style="38"/>
    <col min="6401" max="6401" width="98.25" style="38" customWidth="1"/>
    <col min="6402" max="6630" width="9" style="38" customWidth="1"/>
    <col min="6631" max="6656" width="9" style="38"/>
    <col min="6657" max="6657" width="98.25" style="38" customWidth="1"/>
    <col min="6658" max="6886" width="9" style="38" customWidth="1"/>
    <col min="6887" max="6912" width="9" style="38"/>
    <col min="6913" max="6913" width="98.25" style="38" customWidth="1"/>
    <col min="6914" max="7142" width="9" style="38" customWidth="1"/>
    <col min="7143" max="7168" width="9" style="38"/>
    <col min="7169" max="7169" width="98.25" style="38" customWidth="1"/>
    <col min="7170" max="7398" width="9" style="38" customWidth="1"/>
    <col min="7399" max="7424" width="9" style="38"/>
    <col min="7425" max="7425" width="98.25" style="38" customWidth="1"/>
    <col min="7426" max="7654" width="9" style="38" customWidth="1"/>
    <col min="7655" max="7680" width="9" style="38"/>
    <col min="7681" max="7681" width="98.25" style="38" customWidth="1"/>
    <col min="7682" max="7910" width="9" style="38" customWidth="1"/>
    <col min="7911" max="7936" width="9" style="38"/>
    <col min="7937" max="7937" width="98.25" style="38" customWidth="1"/>
    <col min="7938" max="8166" width="9" style="38" customWidth="1"/>
    <col min="8167" max="8192" width="9" style="38"/>
    <col min="8193" max="8193" width="98.25" style="38" customWidth="1"/>
    <col min="8194" max="8422" width="9" style="38" customWidth="1"/>
    <col min="8423" max="8448" width="9" style="38"/>
    <col min="8449" max="8449" width="98.25" style="38" customWidth="1"/>
    <col min="8450" max="8678" width="9" style="38" customWidth="1"/>
    <col min="8679" max="8704" width="9" style="38"/>
    <col min="8705" max="8705" width="98.25" style="38" customWidth="1"/>
    <col min="8706" max="8934" width="9" style="38" customWidth="1"/>
    <col min="8935" max="8960" width="9" style="38"/>
    <col min="8961" max="8961" width="98.25" style="38" customWidth="1"/>
    <col min="8962" max="9190" width="9" style="38" customWidth="1"/>
    <col min="9191" max="9216" width="9" style="38"/>
    <col min="9217" max="9217" width="98.25" style="38" customWidth="1"/>
    <col min="9218" max="9446" width="9" style="38" customWidth="1"/>
    <col min="9447" max="9472" width="9" style="38"/>
    <col min="9473" max="9473" width="98.25" style="38" customWidth="1"/>
    <col min="9474" max="9702" width="9" style="38" customWidth="1"/>
    <col min="9703" max="9728" width="9" style="38"/>
    <col min="9729" max="9729" width="98.25" style="38" customWidth="1"/>
    <col min="9730" max="9958" width="9" style="38" customWidth="1"/>
    <col min="9959" max="9984" width="9" style="38"/>
    <col min="9985" max="9985" width="98.25" style="38" customWidth="1"/>
    <col min="9986" max="10214" width="9" style="38" customWidth="1"/>
    <col min="10215" max="10240" width="9" style="38"/>
    <col min="10241" max="10241" width="98.25" style="38" customWidth="1"/>
    <col min="10242" max="10470" width="9" style="38" customWidth="1"/>
    <col min="10471" max="10496" width="9" style="38"/>
    <col min="10497" max="10497" width="98.25" style="38" customWidth="1"/>
    <col min="10498" max="10726" width="9" style="38" customWidth="1"/>
    <col min="10727" max="10752" width="9" style="38"/>
    <col min="10753" max="10753" width="98.25" style="38" customWidth="1"/>
    <col min="10754" max="10982" width="9" style="38" customWidth="1"/>
    <col min="10983" max="11008" width="9" style="38"/>
    <col min="11009" max="11009" width="98.25" style="38" customWidth="1"/>
    <col min="11010" max="11238" width="9" style="38" customWidth="1"/>
    <col min="11239" max="11264" width="9" style="38"/>
    <col min="11265" max="11265" width="98.25" style="38" customWidth="1"/>
    <col min="11266" max="11494" width="9" style="38" customWidth="1"/>
    <col min="11495" max="11520" width="9" style="38"/>
    <col min="11521" max="11521" width="98.25" style="38" customWidth="1"/>
    <col min="11522" max="11750" width="9" style="38" customWidth="1"/>
    <col min="11751" max="11776" width="9" style="38"/>
    <col min="11777" max="11777" width="98.25" style="38" customWidth="1"/>
    <col min="11778" max="12006" width="9" style="38" customWidth="1"/>
    <col min="12007" max="12032" width="9" style="38"/>
    <col min="12033" max="12033" width="98.25" style="38" customWidth="1"/>
    <col min="12034" max="12262" width="9" style="38" customWidth="1"/>
    <col min="12263" max="12288" width="9" style="38"/>
    <col min="12289" max="12289" width="98.25" style="38" customWidth="1"/>
    <col min="12290" max="12518" width="9" style="38" customWidth="1"/>
    <col min="12519" max="12544" width="9" style="38"/>
    <col min="12545" max="12545" width="98.25" style="38" customWidth="1"/>
    <col min="12546" max="12774" width="9" style="38" customWidth="1"/>
    <col min="12775" max="12800" width="9" style="38"/>
    <col min="12801" max="12801" width="98.25" style="38" customWidth="1"/>
    <col min="12802" max="13030" width="9" style="38" customWidth="1"/>
    <col min="13031" max="13056" width="9" style="38"/>
    <col min="13057" max="13057" width="98.25" style="38" customWidth="1"/>
    <col min="13058" max="13286" width="9" style="38" customWidth="1"/>
    <col min="13287" max="13312" width="9" style="38"/>
    <col min="13313" max="13313" width="98.25" style="38" customWidth="1"/>
    <col min="13314" max="13542" width="9" style="38" customWidth="1"/>
    <col min="13543" max="13568" width="9" style="38"/>
    <col min="13569" max="13569" width="98.25" style="38" customWidth="1"/>
    <col min="13570" max="13798" width="9" style="38" customWidth="1"/>
    <col min="13799" max="13824" width="9" style="38"/>
    <col min="13825" max="13825" width="98.25" style="38" customWidth="1"/>
    <col min="13826" max="14054" width="9" style="38" customWidth="1"/>
    <col min="14055" max="14080" width="9" style="38"/>
    <col min="14081" max="14081" width="98.25" style="38" customWidth="1"/>
    <col min="14082" max="14310" width="9" style="38" customWidth="1"/>
    <col min="14311" max="14336" width="9" style="38"/>
    <col min="14337" max="14337" width="98.25" style="38" customWidth="1"/>
    <col min="14338" max="14566" width="9" style="38" customWidth="1"/>
    <col min="14567" max="14592" width="9" style="38"/>
    <col min="14593" max="14593" width="98.25" style="38" customWidth="1"/>
    <col min="14594" max="14822" width="9" style="38" customWidth="1"/>
    <col min="14823" max="14848" width="9" style="38"/>
    <col min="14849" max="14849" width="98.25" style="38" customWidth="1"/>
    <col min="14850" max="15078" width="9" style="38" customWidth="1"/>
    <col min="15079" max="15104" width="9" style="38"/>
    <col min="15105" max="15105" width="98.25" style="38" customWidth="1"/>
    <col min="15106" max="15334" width="9" style="38" customWidth="1"/>
    <col min="15335" max="15360" width="9" style="38"/>
    <col min="15361" max="15361" width="98.25" style="38" customWidth="1"/>
    <col min="15362" max="15590" width="9" style="38" customWidth="1"/>
    <col min="15591" max="15616" width="9" style="38"/>
    <col min="15617" max="15617" width="98.25" style="38" customWidth="1"/>
    <col min="15618" max="15846" width="9" style="38" customWidth="1"/>
    <col min="15847" max="15872" width="9" style="38"/>
    <col min="15873" max="15873" width="98.25" style="38" customWidth="1"/>
    <col min="15874" max="16102" width="9" style="38" customWidth="1"/>
    <col min="16103" max="16128" width="9" style="38"/>
    <col min="16129" max="16129" width="98.25" style="38" customWidth="1"/>
    <col min="16130" max="16358" width="9" style="38" customWidth="1"/>
    <col min="16359" max="16384" width="9" style="38"/>
  </cols>
  <sheetData>
    <row r="1" spans="1:255" ht="59.25" customHeight="1">
      <c r="A1" s="238" t="s">
        <v>585</v>
      </c>
      <c r="B1" s="238"/>
    </row>
    <row r="2" spans="1:255" s="37" customFormat="1" ht="30" customHeight="1">
      <c r="A2" s="39" t="s">
        <v>102</v>
      </c>
      <c r="B2" s="40"/>
      <c r="HW2" s="38"/>
      <c r="HX2" s="38"/>
      <c r="HY2" s="38"/>
      <c r="HZ2" s="38"/>
      <c r="IA2" s="38"/>
      <c r="IB2" s="38"/>
      <c r="IC2" s="38"/>
      <c r="ID2" s="38"/>
      <c r="IE2" s="38"/>
      <c r="IF2" s="38"/>
      <c r="IG2" s="38"/>
      <c r="IH2" s="38"/>
      <c r="II2" s="38"/>
      <c r="IJ2" s="38"/>
      <c r="IK2" s="38"/>
      <c r="IL2" s="38"/>
      <c r="IM2" s="38"/>
      <c r="IN2" s="38"/>
      <c r="IO2" s="38"/>
      <c r="IP2" s="38"/>
      <c r="IQ2" s="38"/>
      <c r="IR2" s="38"/>
      <c r="IS2" s="38"/>
      <c r="IT2" s="38"/>
      <c r="IU2" s="38"/>
    </row>
    <row r="3" spans="1:255" ht="20.100000000000001" customHeight="1">
      <c r="A3" s="41" t="s">
        <v>582</v>
      </c>
    </row>
    <row r="4" spans="1:255" ht="20.100000000000001" customHeight="1">
      <c r="A4" s="41" t="s">
        <v>583</v>
      </c>
    </row>
    <row r="5" spans="1:255" ht="20.100000000000001" customHeight="1">
      <c r="A5" s="41" t="s">
        <v>584</v>
      </c>
    </row>
    <row r="6" spans="1:255" ht="20.100000000000001" customHeight="1">
      <c r="A6" s="41" t="s">
        <v>586</v>
      </c>
    </row>
    <row r="7" spans="1:255" ht="20.100000000000001" customHeight="1">
      <c r="A7" s="41" t="s">
        <v>587</v>
      </c>
    </row>
    <row r="8" spans="1:255" ht="20.100000000000001" customHeight="1">
      <c r="A8" s="41" t="s">
        <v>588</v>
      </c>
    </row>
    <row r="9" spans="1:255" ht="20.100000000000001" customHeight="1">
      <c r="A9" s="41" t="s">
        <v>581</v>
      </c>
    </row>
    <row r="10" spans="1:255" s="37" customFormat="1" ht="30" customHeight="1">
      <c r="A10" s="42" t="s">
        <v>103</v>
      </c>
      <c r="HW10" s="38"/>
      <c r="HX10" s="38"/>
      <c r="HY10" s="38"/>
      <c r="HZ10" s="38"/>
      <c r="IA10" s="38"/>
      <c r="IB10" s="38"/>
      <c r="IC10" s="38"/>
      <c r="ID10" s="38"/>
      <c r="IE10" s="38"/>
      <c r="IF10" s="38"/>
      <c r="IG10" s="38"/>
      <c r="IH10" s="38"/>
      <c r="II10" s="38"/>
      <c r="IJ10" s="38"/>
      <c r="IK10" s="38"/>
      <c r="IL10" s="38"/>
      <c r="IM10" s="38"/>
      <c r="IN10" s="38"/>
      <c r="IO10" s="38"/>
      <c r="IP10" s="38"/>
      <c r="IQ10" s="38"/>
      <c r="IR10" s="38"/>
      <c r="IS10" s="38"/>
      <c r="IT10" s="38"/>
      <c r="IU10" s="38"/>
    </row>
    <row r="11" spans="1:255" s="44" customFormat="1" ht="20.100000000000001" customHeight="1">
      <c r="A11" s="43" t="s">
        <v>589</v>
      </c>
    </row>
    <row r="12" spans="1:255" s="44" customFormat="1" ht="20.100000000000001" customHeight="1">
      <c r="A12" s="43" t="s">
        <v>634</v>
      </c>
    </row>
    <row r="13" spans="1:255" s="44" customFormat="1" ht="41.25" customHeight="1">
      <c r="A13" s="45" t="s">
        <v>104</v>
      </c>
    </row>
    <row r="14" spans="1:255" s="37" customFormat="1" ht="20.100000000000001" customHeight="1">
      <c r="A14" s="46" t="s">
        <v>635</v>
      </c>
    </row>
    <row r="15" spans="1:255" s="37" customFormat="1" ht="20.100000000000001" customHeight="1">
      <c r="A15" s="46" t="s">
        <v>636</v>
      </c>
    </row>
    <row r="16" spans="1:255" s="37" customFormat="1" ht="20.100000000000001" customHeight="1">
      <c r="A16" s="43" t="s">
        <v>637</v>
      </c>
    </row>
    <row r="17" spans="1:255" s="37" customFormat="1" ht="30" customHeight="1">
      <c r="A17" s="42" t="s">
        <v>105</v>
      </c>
      <c r="HW17" s="38"/>
      <c r="HX17" s="38"/>
      <c r="HY17" s="38"/>
      <c r="HZ17" s="38"/>
      <c r="IA17" s="38"/>
      <c r="IB17" s="38"/>
      <c r="IC17" s="38"/>
      <c r="ID17" s="38"/>
      <c r="IE17" s="38"/>
      <c r="IF17" s="38"/>
      <c r="IG17" s="38"/>
      <c r="IH17" s="38"/>
      <c r="II17" s="38"/>
      <c r="IJ17" s="38"/>
      <c r="IK17" s="38"/>
      <c r="IL17" s="38"/>
      <c r="IM17" s="38"/>
      <c r="IN17" s="38"/>
      <c r="IO17" s="38"/>
      <c r="IP17" s="38"/>
      <c r="IQ17" s="38"/>
      <c r="IR17" s="38"/>
      <c r="IS17" s="38"/>
      <c r="IT17" s="38"/>
      <c r="IU17" s="38"/>
    </row>
    <row r="18" spans="1:255" ht="20.100000000000001" customHeight="1">
      <c r="A18" s="46" t="s">
        <v>638</v>
      </c>
    </row>
    <row r="19" spans="1:255" ht="20.100000000000001" customHeight="1">
      <c r="A19" s="46" t="s">
        <v>639</v>
      </c>
    </row>
    <row r="20" spans="1:255" ht="20.100000000000001" customHeight="1">
      <c r="A20" s="42"/>
    </row>
    <row r="21" spans="1:255" ht="18.75">
      <c r="A21" s="46"/>
    </row>
    <row r="22" spans="1:255" ht="18.75">
      <c r="A22" s="46"/>
    </row>
  </sheetData>
  <mergeCells count="1">
    <mergeCell ref="A1:B1"/>
  </mergeCells>
  <phoneticPr fontId="9" type="noConversion"/>
  <printOptions horizontalCentered="1"/>
  <pageMargins left="0.94" right="0.75" top="0.47" bottom="0.9" header="0.51" footer="0.67"/>
  <pageSetup paperSize="9" orientation="landscape"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F0"/>
    <pageSetUpPr autoPageBreaks="0"/>
  </sheetPr>
  <dimension ref="A1:E5"/>
  <sheetViews>
    <sheetView showZeros="0" workbookViewId="0">
      <selection activeCell="H26" sqref="H26"/>
    </sheetView>
  </sheetViews>
  <sheetFormatPr defaultRowHeight="15.75"/>
  <cols>
    <col min="1" max="1" width="41.875" style="6" customWidth="1"/>
    <col min="2" max="5" width="19.25" style="6" customWidth="1"/>
    <col min="6" max="256" width="9" style="1"/>
    <col min="257" max="257" width="41.875" style="1" customWidth="1"/>
    <col min="258" max="261" width="19.25" style="1" customWidth="1"/>
    <col min="262" max="512" width="9" style="1"/>
    <col min="513" max="513" width="41.875" style="1" customWidth="1"/>
    <col min="514" max="517" width="19.25" style="1" customWidth="1"/>
    <col min="518" max="768" width="9" style="1"/>
    <col min="769" max="769" width="41.875" style="1" customWidth="1"/>
    <col min="770" max="773" width="19.25" style="1" customWidth="1"/>
    <col min="774" max="1024" width="9" style="1"/>
    <col min="1025" max="1025" width="41.875" style="1" customWidth="1"/>
    <col min="1026" max="1029" width="19.25" style="1" customWidth="1"/>
    <col min="1030" max="1280" width="9" style="1"/>
    <col min="1281" max="1281" width="41.875" style="1" customWidth="1"/>
    <col min="1282" max="1285" width="19.25" style="1" customWidth="1"/>
    <col min="1286" max="1536" width="9" style="1"/>
    <col min="1537" max="1537" width="41.875" style="1" customWidth="1"/>
    <col min="1538" max="1541" width="19.25" style="1" customWidth="1"/>
    <col min="1542" max="1792" width="9" style="1"/>
    <col min="1793" max="1793" width="41.875" style="1" customWidth="1"/>
    <col min="1794" max="1797" width="19.25" style="1" customWidth="1"/>
    <col min="1798" max="2048" width="9" style="1"/>
    <col min="2049" max="2049" width="41.875" style="1" customWidth="1"/>
    <col min="2050" max="2053" width="19.25" style="1" customWidth="1"/>
    <col min="2054" max="2304" width="9" style="1"/>
    <col min="2305" max="2305" width="41.875" style="1" customWidth="1"/>
    <col min="2306" max="2309" width="19.25" style="1" customWidth="1"/>
    <col min="2310" max="2560" width="9" style="1"/>
    <col min="2561" max="2561" width="41.875" style="1" customWidth="1"/>
    <col min="2562" max="2565" width="19.25" style="1" customWidth="1"/>
    <col min="2566" max="2816" width="9" style="1"/>
    <col min="2817" max="2817" width="41.875" style="1" customWidth="1"/>
    <col min="2818" max="2821" width="19.25" style="1" customWidth="1"/>
    <col min="2822" max="3072" width="9" style="1"/>
    <col min="3073" max="3073" width="41.875" style="1" customWidth="1"/>
    <col min="3074" max="3077" width="19.25" style="1" customWidth="1"/>
    <col min="3078" max="3328" width="9" style="1"/>
    <col min="3329" max="3329" width="41.875" style="1" customWidth="1"/>
    <col min="3330" max="3333" width="19.25" style="1" customWidth="1"/>
    <col min="3334" max="3584" width="9" style="1"/>
    <col min="3585" max="3585" width="41.875" style="1" customWidth="1"/>
    <col min="3586" max="3589" width="19.25" style="1" customWidth="1"/>
    <col min="3590" max="3840" width="9" style="1"/>
    <col min="3841" max="3841" width="41.875" style="1" customWidth="1"/>
    <col min="3842" max="3845" width="19.25" style="1" customWidth="1"/>
    <col min="3846" max="4096" width="9" style="1"/>
    <col min="4097" max="4097" width="41.875" style="1" customWidth="1"/>
    <col min="4098" max="4101" width="19.25" style="1" customWidth="1"/>
    <col min="4102" max="4352" width="9" style="1"/>
    <col min="4353" max="4353" width="41.875" style="1" customWidth="1"/>
    <col min="4354" max="4357" width="19.25" style="1" customWidth="1"/>
    <col min="4358" max="4608" width="9" style="1"/>
    <col min="4609" max="4609" width="41.875" style="1" customWidth="1"/>
    <col min="4610" max="4613" width="19.25" style="1" customWidth="1"/>
    <col min="4614" max="4864" width="9" style="1"/>
    <col min="4865" max="4865" width="41.875" style="1" customWidth="1"/>
    <col min="4866" max="4869" width="19.25" style="1" customWidth="1"/>
    <col min="4870" max="5120" width="9" style="1"/>
    <col min="5121" max="5121" width="41.875" style="1" customWidth="1"/>
    <col min="5122" max="5125" width="19.25" style="1" customWidth="1"/>
    <col min="5126" max="5376" width="9" style="1"/>
    <col min="5377" max="5377" width="41.875" style="1" customWidth="1"/>
    <col min="5378" max="5381" width="19.25" style="1" customWidth="1"/>
    <col min="5382" max="5632" width="9" style="1"/>
    <col min="5633" max="5633" width="41.875" style="1" customWidth="1"/>
    <col min="5634" max="5637" width="19.25" style="1" customWidth="1"/>
    <col min="5638" max="5888" width="9" style="1"/>
    <col min="5889" max="5889" width="41.875" style="1" customWidth="1"/>
    <col min="5890" max="5893" width="19.25" style="1" customWidth="1"/>
    <col min="5894" max="6144" width="9" style="1"/>
    <col min="6145" max="6145" width="41.875" style="1" customWidth="1"/>
    <col min="6146" max="6149" width="19.25" style="1" customWidth="1"/>
    <col min="6150" max="6400" width="9" style="1"/>
    <col min="6401" max="6401" width="41.875" style="1" customWidth="1"/>
    <col min="6402" max="6405" width="19.25" style="1" customWidth="1"/>
    <col min="6406" max="6656" width="9" style="1"/>
    <col min="6657" max="6657" width="41.875" style="1" customWidth="1"/>
    <col min="6658" max="6661" width="19.25" style="1" customWidth="1"/>
    <col min="6662" max="6912" width="9" style="1"/>
    <col min="6913" max="6913" width="41.875" style="1" customWidth="1"/>
    <col min="6914" max="6917" width="19.25" style="1" customWidth="1"/>
    <col min="6918" max="7168" width="9" style="1"/>
    <col min="7169" max="7169" width="41.875" style="1" customWidth="1"/>
    <col min="7170" max="7173" width="19.25" style="1" customWidth="1"/>
    <col min="7174" max="7424" width="9" style="1"/>
    <col min="7425" max="7425" width="41.875" style="1" customWidth="1"/>
    <col min="7426" max="7429" width="19.25" style="1" customWidth="1"/>
    <col min="7430" max="7680" width="9" style="1"/>
    <col min="7681" max="7681" width="41.875" style="1" customWidth="1"/>
    <col min="7682" max="7685" width="19.25" style="1" customWidth="1"/>
    <col min="7686" max="7936" width="9" style="1"/>
    <col min="7937" max="7937" width="41.875" style="1" customWidth="1"/>
    <col min="7938" max="7941" width="19.25" style="1" customWidth="1"/>
    <col min="7942" max="8192" width="9" style="1"/>
    <col min="8193" max="8193" width="41.875" style="1" customWidth="1"/>
    <col min="8194" max="8197" width="19.25" style="1" customWidth="1"/>
    <col min="8198" max="8448" width="9" style="1"/>
    <col min="8449" max="8449" width="41.875" style="1" customWidth="1"/>
    <col min="8450" max="8453" width="19.25" style="1" customWidth="1"/>
    <col min="8454" max="8704" width="9" style="1"/>
    <col min="8705" max="8705" width="41.875" style="1" customWidth="1"/>
    <col min="8706" max="8709" width="19.25" style="1" customWidth="1"/>
    <col min="8710" max="8960" width="9" style="1"/>
    <col min="8961" max="8961" width="41.875" style="1" customWidth="1"/>
    <col min="8962" max="8965" width="19.25" style="1" customWidth="1"/>
    <col min="8966" max="9216" width="9" style="1"/>
    <col min="9217" max="9217" width="41.875" style="1" customWidth="1"/>
    <col min="9218" max="9221" width="19.25" style="1" customWidth="1"/>
    <col min="9222" max="9472" width="9" style="1"/>
    <col min="9473" max="9473" width="41.875" style="1" customWidth="1"/>
    <col min="9474" max="9477" width="19.25" style="1" customWidth="1"/>
    <col min="9478" max="9728" width="9" style="1"/>
    <col min="9729" max="9729" width="41.875" style="1" customWidth="1"/>
    <col min="9730" max="9733" width="19.25" style="1" customWidth="1"/>
    <col min="9734" max="9984" width="9" style="1"/>
    <col min="9985" max="9985" width="41.875" style="1" customWidth="1"/>
    <col min="9986" max="9989" width="19.25" style="1" customWidth="1"/>
    <col min="9990" max="10240" width="9" style="1"/>
    <col min="10241" max="10241" width="41.875" style="1" customWidth="1"/>
    <col min="10242" max="10245" width="19.25" style="1" customWidth="1"/>
    <col min="10246" max="10496" width="9" style="1"/>
    <col min="10497" max="10497" width="41.875" style="1" customWidth="1"/>
    <col min="10498" max="10501" width="19.25" style="1" customWidth="1"/>
    <col min="10502" max="10752" width="9" style="1"/>
    <col min="10753" max="10753" width="41.875" style="1" customWidth="1"/>
    <col min="10754" max="10757" width="19.25" style="1" customWidth="1"/>
    <col min="10758" max="11008" width="9" style="1"/>
    <col min="11009" max="11009" width="41.875" style="1" customWidth="1"/>
    <col min="11010" max="11013" width="19.25" style="1" customWidth="1"/>
    <col min="11014" max="11264" width="9" style="1"/>
    <col min="11265" max="11265" width="41.875" style="1" customWidth="1"/>
    <col min="11266" max="11269" width="19.25" style="1" customWidth="1"/>
    <col min="11270" max="11520" width="9" style="1"/>
    <col min="11521" max="11521" width="41.875" style="1" customWidth="1"/>
    <col min="11522" max="11525" width="19.25" style="1" customWidth="1"/>
    <col min="11526" max="11776" width="9" style="1"/>
    <col min="11777" max="11777" width="41.875" style="1" customWidth="1"/>
    <col min="11778" max="11781" width="19.25" style="1" customWidth="1"/>
    <col min="11782" max="12032" width="9" style="1"/>
    <col min="12033" max="12033" width="41.875" style="1" customWidth="1"/>
    <col min="12034" max="12037" width="19.25" style="1" customWidth="1"/>
    <col min="12038" max="12288" width="9" style="1"/>
    <col min="12289" max="12289" width="41.875" style="1" customWidth="1"/>
    <col min="12290" max="12293" width="19.25" style="1" customWidth="1"/>
    <col min="12294" max="12544" width="9" style="1"/>
    <col min="12545" max="12545" width="41.875" style="1" customWidth="1"/>
    <col min="12546" max="12549" width="19.25" style="1" customWidth="1"/>
    <col min="12550" max="12800" width="9" style="1"/>
    <col min="12801" max="12801" width="41.875" style="1" customWidth="1"/>
    <col min="12802" max="12805" width="19.25" style="1" customWidth="1"/>
    <col min="12806" max="13056" width="9" style="1"/>
    <col min="13057" max="13057" width="41.875" style="1" customWidth="1"/>
    <col min="13058" max="13061" width="19.25" style="1" customWidth="1"/>
    <col min="13062" max="13312" width="9" style="1"/>
    <col min="13313" max="13313" width="41.875" style="1" customWidth="1"/>
    <col min="13314" max="13317" width="19.25" style="1" customWidth="1"/>
    <col min="13318" max="13568" width="9" style="1"/>
    <col min="13569" max="13569" width="41.875" style="1" customWidth="1"/>
    <col min="13570" max="13573" width="19.25" style="1" customWidth="1"/>
    <col min="13574" max="13824" width="9" style="1"/>
    <col min="13825" max="13825" width="41.875" style="1" customWidth="1"/>
    <col min="13826" max="13829" width="19.25" style="1" customWidth="1"/>
    <col min="13830" max="14080" width="9" style="1"/>
    <col min="14081" max="14081" width="41.875" style="1" customWidth="1"/>
    <col min="14082" max="14085" width="19.25" style="1" customWidth="1"/>
    <col min="14086" max="14336" width="9" style="1"/>
    <col min="14337" max="14337" width="41.875" style="1" customWidth="1"/>
    <col min="14338" max="14341" width="19.25" style="1" customWidth="1"/>
    <col min="14342" max="14592" width="9" style="1"/>
    <col min="14593" max="14593" width="41.875" style="1" customWidth="1"/>
    <col min="14594" max="14597" width="19.25" style="1" customWidth="1"/>
    <col min="14598" max="14848" width="9" style="1"/>
    <col min="14849" max="14849" width="41.875" style="1" customWidth="1"/>
    <col min="14850" max="14853" width="19.25" style="1" customWidth="1"/>
    <col min="14854" max="15104" width="9" style="1"/>
    <col min="15105" max="15105" width="41.875" style="1" customWidth="1"/>
    <col min="15106" max="15109" width="19.25" style="1" customWidth="1"/>
    <col min="15110" max="15360" width="9" style="1"/>
    <col min="15361" max="15361" width="41.875" style="1" customWidth="1"/>
    <col min="15362" max="15365" width="19.25" style="1" customWidth="1"/>
    <col min="15366" max="15616" width="9" style="1"/>
    <col min="15617" max="15617" width="41.875" style="1" customWidth="1"/>
    <col min="15618" max="15621" width="19.25" style="1" customWidth="1"/>
    <col min="15622" max="15872" width="9" style="1"/>
    <col min="15873" max="15873" width="41.875" style="1" customWidth="1"/>
    <col min="15874" max="15877" width="19.25" style="1" customWidth="1"/>
    <col min="15878" max="16128" width="9" style="1"/>
    <col min="16129" max="16129" width="41.875" style="1" customWidth="1"/>
    <col min="16130" max="16133" width="19.25" style="1" customWidth="1"/>
    <col min="16134" max="16384" width="9" style="1"/>
  </cols>
  <sheetData>
    <row r="1" spans="1:5" ht="33" customHeight="1">
      <c r="A1" s="283" t="s">
        <v>106</v>
      </c>
      <c r="B1" s="283"/>
      <c r="C1" s="283"/>
      <c r="D1" s="283"/>
      <c r="E1" s="283"/>
    </row>
    <row r="2" spans="1:5" ht="21.75" customHeight="1">
      <c r="A2" s="2"/>
      <c r="B2" s="2"/>
      <c r="C2" s="2"/>
      <c r="D2" s="2"/>
      <c r="E2" s="3" t="s">
        <v>50</v>
      </c>
    </row>
    <row r="3" spans="1:5" ht="30" customHeight="1">
      <c r="A3" s="290" t="s">
        <v>43</v>
      </c>
      <c r="B3" s="285">
        <v>2023</v>
      </c>
      <c r="C3" s="285"/>
      <c r="D3" s="285">
        <v>2024</v>
      </c>
      <c r="E3" s="285"/>
    </row>
    <row r="4" spans="1:5" ht="30" customHeight="1">
      <c r="A4" s="290"/>
      <c r="B4" s="9" t="s">
        <v>51</v>
      </c>
      <c r="C4" s="9" t="s">
        <v>52</v>
      </c>
      <c r="D4" s="9" t="s">
        <v>51</v>
      </c>
      <c r="E4" s="9" t="s">
        <v>52</v>
      </c>
    </row>
    <row r="5" spans="1:5" ht="30" customHeight="1">
      <c r="A5" s="10" t="s">
        <v>53</v>
      </c>
      <c r="B5" s="11">
        <v>22380</v>
      </c>
      <c r="C5" s="11">
        <v>22380</v>
      </c>
      <c r="D5" s="178">
        <v>27660</v>
      </c>
      <c r="E5" s="178">
        <v>27660</v>
      </c>
    </row>
  </sheetData>
  <mergeCells count="4">
    <mergeCell ref="A1:E1"/>
    <mergeCell ref="A3:A4"/>
    <mergeCell ref="B3:C3"/>
    <mergeCell ref="D3:E3"/>
  </mergeCells>
  <phoneticPr fontId="9" type="noConversion"/>
  <printOptions horizontalCentered="1"/>
  <pageMargins left="0.9" right="0.75" top="0.75" bottom="0.75" header="0.51" footer="0.51"/>
  <pageSetup paperSize="9" orientation="landscape"/>
  <headerFooter scaleWithDoc="0" alignWithMargins="0">
    <oddFooter>&amp;C第 &amp;P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workbookViewId="0">
      <selection activeCell="I8" sqref="I8"/>
    </sheetView>
  </sheetViews>
  <sheetFormatPr defaultColWidth="7.75" defaultRowHeight="14.25" customHeight="1"/>
  <cols>
    <col min="1" max="1" width="10" style="50" customWidth="1"/>
    <col min="2" max="2" width="37.25" style="50" customWidth="1"/>
    <col min="3" max="8" width="8" style="50" customWidth="1"/>
    <col min="9" max="9" width="10" style="50" customWidth="1"/>
    <col min="10" max="10" width="37.25" style="50" customWidth="1"/>
    <col min="11" max="16" width="8" style="50" customWidth="1"/>
    <col min="17" max="16384" width="7.75" style="50"/>
  </cols>
  <sheetData>
    <row r="1" spans="1:16" ht="14.25" customHeight="1">
      <c r="A1" s="103" t="s">
        <v>623</v>
      </c>
      <c r="B1" s="104"/>
      <c r="C1" s="104"/>
      <c r="D1" s="104"/>
      <c r="E1" s="104"/>
      <c r="F1" s="104"/>
      <c r="G1" s="104"/>
      <c r="H1" s="104"/>
      <c r="I1" s="104"/>
      <c r="J1" s="104"/>
      <c r="K1" s="104"/>
      <c r="L1" s="104"/>
      <c r="M1" s="104"/>
      <c r="N1" s="104"/>
      <c r="O1" s="104"/>
      <c r="P1" s="104"/>
    </row>
    <row r="2" spans="1:16" ht="30" customHeight="1">
      <c r="A2" s="292" t="s">
        <v>624</v>
      </c>
      <c r="B2" s="293"/>
      <c r="C2" s="293"/>
      <c r="D2" s="293"/>
      <c r="E2" s="293"/>
      <c r="F2" s="293"/>
      <c r="G2" s="293"/>
      <c r="H2" s="293"/>
      <c r="I2" s="293"/>
      <c r="J2" s="293"/>
      <c r="K2" s="293"/>
      <c r="L2" s="293"/>
      <c r="M2" s="293"/>
      <c r="N2" s="293"/>
      <c r="O2" s="293"/>
      <c r="P2" s="293"/>
    </row>
    <row r="3" spans="1:16" ht="21" customHeight="1">
      <c r="A3" s="105"/>
      <c r="B3" s="104"/>
      <c r="C3" s="104"/>
      <c r="D3" s="104"/>
      <c r="E3" s="104"/>
      <c r="F3" s="104"/>
      <c r="G3" s="104"/>
      <c r="H3" s="104"/>
      <c r="I3" s="104"/>
      <c r="J3" s="104"/>
      <c r="K3" s="104"/>
      <c r="L3" s="104"/>
      <c r="M3" s="104"/>
      <c r="N3" s="104"/>
      <c r="O3" s="294" t="s">
        <v>84</v>
      </c>
      <c r="P3" s="294"/>
    </row>
    <row r="4" spans="1:16" ht="26.25" customHeight="1">
      <c r="A4" s="295" t="s">
        <v>10</v>
      </c>
      <c r="B4" s="291"/>
      <c r="C4" s="291"/>
      <c r="D4" s="291"/>
      <c r="E4" s="291"/>
      <c r="F4" s="291"/>
      <c r="G4" s="291"/>
      <c r="H4" s="291"/>
      <c r="I4" s="291" t="s">
        <v>11</v>
      </c>
      <c r="J4" s="291"/>
      <c r="K4" s="291"/>
      <c r="L4" s="291"/>
      <c r="M4" s="291"/>
      <c r="N4" s="291"/>
      <c r="O4" s="291"/>
      <c r="P4" s="291"/>
    </row>
    <row r="5" spans="1:16" ht="26.25" customHeight="1">
      <c r="A5" s="295" t="s">
        <v>70</v>
      </c>
      <c r="B5" s="291" t="s">
        <v>0</v>
      </c>
      <c r="C5" s="291" t="s">
        <v>351</v>
      </c>
      <c r="D5" s="291"/>
      <c r="E5" s="291"/>
      <c r="F5" s="291" t="s">
        <v>2</v>
      </c>
      <c r="G5" s="291"/>
      <c r="H5" s="291"/>
      <c r="I5" s="291" t="s">
        <v>70</v>
      </c>
      <c r="J5" s="291" t="s">
        <v>0</v>
      </c>
      <c r="K5" s="291" t="s">
        <v>351</v>
      </c>
      <c r="L5" s="291"/>
      <c r="M5" s="291"/>
      <c r="N5" s="291" t="s">
        <v>2</v>
      </c>
      <c r="O5" s="291"/>
      <c r="P5" s="291"/>
    </row>
    <row r="6" spans="1:16" ht="42.75" customHeight="1">
      <c r="A6" s="296"/>
      <c r="B6" s="291"/>
      <c r="C6" s="147" t="s">
        <v>14</v>
      </c>
      <c r="D6" s="147" t="s">
        <v>54</v>
      </c>
      <c r="E6" s="147" t="s">
        <v>55</v>
      </c>
      <c r="F6" s="147" t="s">
        <v>14</v>
      </c>
      <c r="G6" s="147" t="s">
        <v>54</v>
      </c>
      <c r="H6" s="147" t="s">
        <v>55</v>
      </c>
      <c r="I6" s="297"/>
      <c r="J6" s="291"/>
      <c r="K6" s="147" t="s">
        <v>14</v>
      </c>
      <c r="L6" s="147" t="s">
        <v>54</v>
      </c>
      <c r="M6" s="147" t="s">
        <v>55</v>
      </c>
      <c r="N6" s="147" t="s">
        <v>14</v>
      </c>
      <c r="O6" s="147" t="s">
        <v>54</v>
      </c>
      <c r="P6" s="147" t="s">
        <v>55</v>
      </c>
    </row>
    <row r="7" spans="1:16" ht="30" customHeight="1">
      <c r="A7" s="106" t="s">
        <v>72</v>
      </c>
      <c r="B7" s="107" t="s">
        <v>56</v>
      </c>
      <c r="C7" s="108">
        <f>D7+E7</f>
        <v>0</v>
      </c>
      <c r="D7" s="222"/>
      <c r="E7" s="222"/>
      <c r="F7" s="108">
        <f>G7+H7</f>
        <v>0</v>
      </c>
      <c r="G7" s="222"/>
      <c r="H7" s="222"/>
      <c r="I7" s="106" t="s">
        <v>352</v>
      </c>
      <c r="J7" s="110" t="s">
        <v>353</v>
      </c>
      <c r="K7" s="108">
        <f>L7+M7</f>
        <v>0</v>
      </c>
      <c r="L7" s="222"/>
      <c r="M7" s="222"/>
      <c r="N7" s="108">
        <f>O7+P7</f>
        <v>0</v>
      </c>
      <c r="O7" s="222"/>
      <c r="P7" s="222"/>
    </row>
    <row r="8" spans="1:16" ht="30" customHeight="1">
      <c r="A8" s="106" t="s">
        <v>73</v>
      </c>
      <c r="B8" s="107" t="s">
        <v>57</v>
      </c>
      <c r="C8" s="108">
        <f>D8+E8</f>
        <v>0</v>
      </c>
      <c r="D8" s="222"/>
      <c r="E8" s="222"/>
      <c r="F8" s="108">
        <f>G8+H8</f>
        <v>0</v>
      </c>
      <c r="G8" s="222"/>
      <c r="H8" s="222"/>
      <c r="I8" s="106" t="s">
        <v>80</v>
      </c>
      <c r="J8" s="110" t="s">
        <v>354</v>
      </c>
      <c r="K8" s="108">
        <f>L8+M8</f>
        <v>260</v>
      </c>
      <c r="L8" s="222"/>
      <c r="M8" s="222">
        <v>260</v>
      </c>
      <c r="N8" s="108">
        <f>O8+P8</f>
        <v>395</v>
      </c>
      <c r="O8" s="222"/>
      <c r="P8" s="222">
        <v>395</v>
      </c>
    </row>
    <row r="9" spans="1:16" ht="30" customHeight="1">
      <c r="A9" s="106" t="s">
        <v>74</v>
      </c>
      <c r="B9" s="107" t="s">
        <v>58</v>
      </c>
      <c r="C9" s="108">
        <f>D9+E9</f>
        <v>0</v>
      </c>
      <c r="D9" s="222"/>
      <c r="E9" s="222"/>
      <c r="F9" s="108">
        <f>G9+H9</f>
        <v>0</v>
      </c>
      <c r="G9" s="222"/>
      <c r="H9" s="222"/>
      <c r="I9" s="106" t="s">
        <v>355</v>
      </c>
      <c r="J9" s="110" t="s">
        <v>356</v>
      </c>
      <c r="K9" s="108">
        <f>L9+M9</f>
        <v>0</v>
      </c>
      <c r="L9" s="222"/>
      <c r="M9" s="222"/>
      <c r="N9" s="108">
        <f>O9+P9</f>
        <v>0</v>
      </c>
      <c r="O9" s="222"/>
      <c r="P9" s="222"/>
    </row>
    <row r="10" spans="1:16" ht="30" customHeight="1">
      <c r="A10" s="106" t="s">
        <v>75</v>
      </c>
      <c r="B10" s="107" t="s">
        <v>59</v>
      </c>
      <c r="C10" s="108">
        <f>D10+E10</f>
        <v>0</v>
      </c>
      <c r="D10" s="222"/>
      <c r="E10" s="222"/>
      <c r="F10" s="108">
        <f>G10+H10</f>
        <v>0</v>
      </c>
      <c r="G10" s="222"/>
      <c r="H10" s="222"/>
      <c r="I10" s="106" t="s">
        <v>357</v>
      </c>
      <c r="J10" s="110" t="s">
        <v>358</v>
      </c>
      <c r="K10" s="108">
        <f>L10+M10</f>
        <v>0</v>
      </c>
      <c r="L10" s="222"/>
      <c r="M10" s="222"/>
      <c r="N10" s="108">
        <f>O10+P10</f>
        <v>0</v>
      </c>
      <c r="O10" s="222"/>
      <c r="P10" s="222"/>
    </row>
    <row r="11" spans="1:16" ht="30" customHeight="1">
      <c r="A11" s="106" t="s">
        <v>76</v>
      </c>
      <c r="B11" s="107" t="s">
        <v>60</v>
      </c>
      <c r="C11" s="108">
        <f>D11+E11</f>
        <v>0</v>
      </c>
      <c r="D11" s="222"/>
      <c r="E11" s="222"/>
      <c r="F11" s="108">
        <f>G11+H11</f>
        <v>0</v>
      </c>
      <c r="G11" s="222"/>
      <c r="H11" s="222"/>
      <c r="I11" s="106" t="s">
        <v>359</v>
      </c>
      <c r="J11" s="110" t="s">
        <v>360</v>
      </c>
      <c r="K11" s="108">
        <f>L11+M11</f>
        <v>0</v>
      </c>
      <c r="L11" s="222"/>
      <c r="M11" s="222"/>
      <c r="N11" s="108">
        <f>O11+P11</f>
        <v>0</v>
      </c>
      <c r="O11" s="222"/>
      <c r="P11" s="222"/>
    </row>
    <row r="12" spans="1:16" ht="30" customHeight="1">
      <c r="A12" s="106"/>
      <c r="B12" s="107"/>
      <c r="C12" s="109"/>
      <c r="D12" s="109"/>
      <c r="E12" s="109"/>
      <c r="F12" s="109"/>
      <c r="G12" s="109"/>
      <c r="H12" s="109"/>
      <c r="I12" s="106"/>
      <c r="J12" s="110"/>
      <c r="K12" s="109"/>
      <c r="L12" s="109"/>
      <c r="M12" s="109"/>
      <c r="N12" s="109"/>
      <c r="O12" s="109"/>
      <c r="P12" s="109"/>
    </row>
    <row r="13" spans="1:16" ht="30" customHeight="1">
      <c r="A13" s="106"/>
      <c r="B13" s="107"/>
      <c r="C13" s="109"/>
      <c r="D13" s="109"/>
      <c r="E13" s="109"/>
      <c r="F13" s="109"/>
      <c r="G13" s="109"/>
      <c r="H13" s="109"/>
      <c r="I13" s="106"/>
      <c r="J13" s="107"/>
      <c r="K13" s="109"/>
      <c r="L13" s="109"/>
      <c r="M13" s="109"/>
      <c r="N13" s="109"/>
      <c r="O13" s="109"/>
      <c r="P13" s="109"/>
    </row>
    <row r="14" spans="1:16" ht="30" customHeight="1">
      <c r="A14" s="106"/>
      <c r="B14" s="111" t="s">
        <v>184</v>
      </c>
      <c r="C14" s="108">
        <f t="shared" ref="C14:H14" si="0">SUM(C7:C13)</f>
        <v>0</v>
      </c>
      <c r="D14" s="108">
        <f t="shared" si="0"/>
        <v>0</v>
      </c>
      <c r="E14" s="108">
        <f t="shared" si="0"/>
        <v>0</v>
      </c>
      <c r="F14" s="108">
        <f t="shared" si="0"/>
        <v>0</v>
      </c>
      <c r="G14" s="108">
        <f t="shared" si="0"/>
        <v>0</v>
      </c>
      <c r="H14" s="108">
        <f t="shared" si="0"/>
        <v>0</v>
      </c>
      <c r="I14" s="106"/>
      <c r="J14" s="111" t="s">
        <v>185</v>
      </c>
      <c r="K14" s="108">
        <f t="shared" ref="K14:P14" si="1">SUM(K7:K13)</f>
        <v>260</v>
      </c>
      <c r="L14" s="108">
        <f t="shared" si="1"/>
        <v>0</v>
      </c>
      <c r="M14" s="108">
        <f t="shared" si="1"/>
        <v>260</v>
      </c>
      <c r="N14" s="108">
        <f t="shared" si="1"/>
        <v>395</v>
      </c>
      <c r="O14" s="108">
        <f t="shared" si="1"/>
        <v>0</v>
      </c>
      <c r="P14" s="108">
        <f t="shared" si="1"/>
        <v>395</v>
      </c>
    </row>
    <row r="15" spans="1:16" ht="30" customHeight="1">
      <c r="A15" s="106" t="s">
        <v>186</v>
      </c>
      <c r="B15" s="107" t="s">
        <v>12</v>
      </c>
      <c r="C15" s="108">
        <f t="shared" ref="C15:H15" si="2">SUM(C16,C18,C20)</f>
        <v>419</v>
      </c>
      <c r="D15" s="108">
        <f t="shared" si="2"/>
        <v>0</v>
      </c>
      <c r="E15" s="108">
        <f t="shared" si="2"/>
        <v>419</v>
      </c>
      <c r="F15" s="108">
        <f t="shared" si="2"/>
        <v>395</v>
      </c>
      <c r="G15" s="108">
        <f t="shared" si="2"/>
        <v>0</v>
      </c>
      <c r="H15" s="108">
        <f t="shared" si="2"/>
        <v>395</v>
      </c>
      <c r="I15" s="106" t="s">
        <v>187</v>
      </c>
      <c r="J15" s="107" t="s">
        <v>13</v>
      </c>
      <c r="K15" s="108">
        <f t="shared" ref="K15:P15" si="3">SUM(K16,K18,K20,K22)</f>
        <v>159</v>
      </c>
      <c r="L15" s="108">
        <f t="shared" si="3"/>
        <v>0</v>
      </c>
      <c r="M15" s="108">
        <f t="shared" si="3"/>
        <v>159</v>
      </c>
      <c r="N15" s="108">
        <f t="shared" si="3"/>
        <v>0</v>
      </c>
      <c r="O15" s="108">
        <f t="shared" si="3"/>
        <v>0</v>
      </c>
      <c r="P15" s="108">
        <f t="shared" si="3"/>
        <v>0</v>
      </c>
    </row>
    <row r="16" spans="1:16" ht="30" customHeight="1">
      <c r="A16" s="106" t="s">
        <v>361</v>
      </c>
      <c r="B16" s="107" t="s">
        <v>61</v>
      </c>
      <c r="C16" s="108">
        <f t="shared" ref="C16:H16" si="4">C17</f>
        <v>236</v>
      </c>
      <c r="D16" s="108">
        <f t="shared" si="4"/>
        <v>0</v>
      </c>
      <c r="E16" s="108">
        <f t="shared" si="4"/>
        <v>236</v>
      </c>
      <c r="F16" s="108">
        <f t="shared" si="4"/>
        <v>236</v>
      </c>
      <c r="G16" s="108">
        <f t="shared" si="4"/>
        <v>0</v>
      </c>
      <c r="H16" s="108">
        <f t="shared" si="4"/>
        <v>236</v>
      </c>
      <c r="I16" s="106" t="s">
        <v>362</v>
      </c>
      <c r="J16" s="107" t="s">
        <v>363</v>
      </c>
      <c r="K16" s="108">
        <f t="shared" ref="K16:P16" si="5">K17</f>
        <v>0</v>
      </c>
      <c r="L16" s="108">
        <f t="shared" si="5"/>
        <v>0</v>
      </c>
      <c r="M16" s="108">
        <f t="shared" si="5"/>
        <v>0</v>
      </c>
      <c r="N16" s="108">
        <f t="shared" si="5"/>
        <v>0</v>
      </c>
      <c r="O16" s="108">
        <f t="shared" si="5"/>
        <v>0</v>
      </c>
      <c r="P16" s="108">
        <f t="shared" si="5"/>
        <v>0</v>
      </c>
    </row>
    <row r="17" spans="1:16" ht="30" customHeight="1">
      <c r="A17" s="106" t="s">
        <v>364</v>
      </c>
      <c r="B17" s="112" t="s">
        <v>61</v>
      </c>
      <c r="C17" s="113">
        <f>D17+E17</f>
        <v>236</v>
      </c>
      <c r="D17" s="222"/>
      <c r="E17" s="222">
        <v>236</v>
      </c>
      <c r="F17" s="113">
        <f>G17+H17</f>
        <v>236</v>
      </c>
      <c r="G17" s="222"/>
      <c r="H17" s="222">
        <v>236</v>
      </c>
      <c r="I17" s="106" t="s">
        <v>365</v>
      </c>
      <c r="J17" s="107" t="s">
        <v>62</v>
      </c>
      <c r="K17" s="114">
        <f>L17+M17</f>
        <v>0</v>
      </c>
      <c r="L17" s="222"/>
      <c r="M17" s="222"/>
      <c r="N17" s="114">
        <f>O17+P17</f>
        <v>0</v>
      </c>
      <c r="O17" s="222"/>
      <c r="P17" s="222"/>
    </row>
    <row r="18" spans="1:16" ht="30" customHeight="1">
      <c r="A18" s="106" t="s">
        <v>338</v>
      </c>
      <c r="B18" s="107" t="s">
        <v>255</v>
      </c>
      <c r="C18" s="108">
        <f t="shared" ref="C18:H18" si="6">C19</f>
        <v>0</v>
      </c>
      <c r="D18" s="108">
        <f t="shared" si="6"/>
        <v>0</v>
      </c>
      <c r="E18" s="108">
        <f t="shared" si="6"/>
        <v>0</v>
      </c>
      <c r="F18" s="108">
        <f t="shared" si="6"/>
        <v>0</v>
      </c>
      <c r="G18" s="108">
        <f t="shared" si="6"/>
        <v>0</v>
      </c>
      <c r="H18" s="108">
        <f t="shared" si="6"/>
        <v>0</v>
      </c>
      <c r="I18" s="106" t="s">
        <v>189</v>
      </c>
      <c r="J18" s="107" t="s">
        <v>190</v>
      </c>
      <c r="K18" s="108">
        <f t="shared" ref="K18:P18" si="7">K19</f>
        <v>0</v>
      </c>
      <c r="L18" s="108">
        <f t="shared" si="7"/>
        <v>0</v>
      </c>
      <c r="M18" s="108">
        <f t="shared" si="7"/>
        <v>0</v>
      </c>
      <c r="N18" s="108">
        <f t="shared" si="7"/>
        <v>0</v>
      </c>
      <c r="O18" s="108">
        <f t="shared" si="7"/>
        <v>0</v>
      </c>
      <c r="P18" s="108">
        <f t="shared" si="7"/>
        <v>0</v>
      </c>
    </row>
    <row r="19" spans="1:16" ht="30" customHeight="1">
      <c r="A19" s="106" t="s">
        <v>366</v>
      </c>
      <c r="B19" s="112" t="s">
        <v>63</v>
      </c>
      <c r="C19" s="108">
        <f>D19+E19</f>
        <v>0</v>
      </c>
      <c r="D19" s="222"/>
      <c r="E19" s="222"/>
      <c r="F19" s="108">
        <f>G19+H19</f>
        <v>0</v>
      </c>
      <c r="G19" s="222"/>
      <c r="H19" s="222"/>
      <c r="I19" s="106" t="s">
        <v>367</v>
      </c>
      <c r="J19" s="112" t="s">
        <v>64</v>
      </c>
      <c r="K19" s="115">
        <f>SUM(L19:M19)</f>
        <v>0</v>
      </c>
      <c r="L19" s="222"/>
      <c r="M19" s="222"/>
      <c r="N19" s="115">
        <f>SUM(O19:P19)</f>
        <v>0</v>
      </c>
      <c r="O19" s="222"/>
      <c r="P19" s="222"/>
    </row>
    <row r="20" spans="1:16" ht="30" customHeight="1">
      <c r="A20" s="106" t="s">
        <v>203</v>
      </c>
      <c r="B20" s="107" t="s">
        <v>204</v>
      </c>
      <c r="C20" s="108">
        <f t="shared" ref="C20:H20" si="8">C21</f>
        <v>183</v>
      </c>
      <c r="D20" s="108">
        <f t="shared" si="8"/>
        <v>0</v>
      </c>
      <c r="E20" s="108">
        <f t="shared" si="8"/>
        <v>183</v>
      </c>
      <c r="F20" s="108">
        <f t="shared" si="8"/>
        <v>159</v>
      </c>
      <c r="G20" s="108">
        <f t="shared" si="8"/>
        <v>0</v>
      </c>
      <c r="H20" s="108">
        <f t="shared" si="8"/>
        <v>159</v>
      </c>
      <c r="I20" s="106" t="s">
        <v>201</v>
      </c>
      <c r="J20" s="107" t="s">
        <v>202</v>
      </c>
      <c r="K20" s="108">
        <f t="shared" ref="K20:P20" si="9">K21</f>
        <v>0</v>
      </c>
      <c r="L20" s="108">
        <f t="shared" si="9"/>
        <v>0</v>
      </c>
      <c r="M20" s="108">
        <f t="shared" si="9"/>
        <v>0</v>
      </c>
      <c r="N20" s="108">
        <f t="shared" si="9"/>
        <v>0</v>
      </c>
      <c r="O20" s="108">
        <f t="shared" si="9"/>
        <v>0</v>
      </c>
      <c r="P20" s="108">
        <f t="shared" si="9"/>
        <v>0</v>
      </c>
    </row>
    <row r="21" spans="1:16" ht="30" customHeight="1">
      <c r="A21" s="106" t="s">
        <v>368</v>
      </c>
      <c r="B21" s="107" t="s">
        <v>65</v>
      </c>
      <c r="C21" s="108">
        <f>D21+E21</f>
        <v>183</v>
      </c>
      <c r="D21" s="222"/>
      <c r="E21" s="222">
        <v>183</v>
      </c>
      <c r="F21" s="108">
        <f>G21+H21</f>
        <v>159</v>
      </c>
      <c r="G21" s="108">
        <f>L23</f>
        <v>0</v>
      </c>
      <c r="H21" s="108">
        <f>M23</f>
        <v>159</v>
      </c>
      <c r="I21" s="106" t="s">
        <v>369</v>
      </c>
      <c r="J21" s="107" t="s">
        <v>66</v>
      </c>
      <c r="K21" s="108">
        <f>L21+M21</f>
        <v>0</v>
      </c>
      <c r="L21" s="222"/>
      <c r="M21" s="222"/>
      <c r="N21" s="108">
        <f>O21+P21</f>
        <v>0</v>
      </c>
      <c r="O21" s="222"/>
      <c r="P21" s="222"/>
    </row>
    <row r="22" spans="1:16" ht="30" customHeight="1">
      <c r="A22" s="106"/>
      <c r="B22" s="107"/>
      <c r="C22" s="109"/>
      <c r="D22" s="109"/>
      <c r="E22" s="109"/>
      <c r="F22" s="109"/>
      <c r="G22" s="109"/>
      <c r="H22" s="109"/>
      <c r="I22" s="106" t="s">
        <v>207</v>
      </c>
      <c r="J22" s="107" t="s">
        <v>208</v>
      </c>
      <c r="K22" s="108">
        <f t="shared" ref="K22:P22" si="10">K23</f>
        <v>159</v>
      </c>
      <c r="L22" s="108">
        <f t="shared" si="10"/>
        <v>0</v>
      </c>
      <c r="M22" s="108">
        <f t="shared" si="10"/>
        <v>159</v>
      </c>
      <c r="N22" s="108">
        <f t="shared" si="10"/>
        <v>0</v>
      </c>
      <c r="O22" s="108">
        <f t="shared" si="10"/>
        <v>0</v>
      </c>
      <c r="P22" s="108">
        <f t="shared" si="10"/>
        <v>0</v>
      </c>
    </row>
    <row r="23" spans="1:16" ht="30" customHeight="1">
      <c r="A23" s="106"/>
      <c r="B23" s="107"/>
      <c r="C23" s="109"/>
      <c r="D23" s="109"/>
      <c r="E23" s="109"/>
      <c r="F23" s="109"/>
      <c r="G23" s="109"/>
      <c r="H23" s="109"/>
      <c r="I23" s="106" t="s">
        <v>370</v>
      </c>
      <c r="J23" s="107" t="s">
        <v>67</v>
      </c>
      <c r="K23" s="108">
        <f>L23+M23</f>
        <v>159</v>
      </c>
      <c r="L23" s="222"/>
      <c r="M23" s="222">
        <v>159</v>
      </c>
      <c r="N23" s="108">
        <f>O23+P23</f>
        <v>0</v>
      </c>
      <c r="O23" s="222"/>
      <c r="P23" s="222"/>
    </row>
    <row r="24" spans="1:16" ht="30" customHeight="1">
      <c r="A24" s="106"/>
      <c r="B24" s="107"/>
      <c r="C24" s="109"/>
      <c r="D24" s="109"/>
      <c r="E24" s="109"/>
      <c r="F24" s="109"/>
      <c r="G24" s="109"/>
      <c r="H24" s="109"/>
      <c r="I24" s="107"/>
      <c r="J24" s="107"/>
      <c r="K24" s="109"/>
      <c r="L24" s="109"/>
      <c r="M24" s="109"/>
      <c r="N24" s="109"/>
      <c r="O24" s="109"/>
      <c r="P24" s="109"/>
    </row>
    <row r="25" spans="1:16" ht="30" customHeight="1">
      <c r="A25" s="106"/>
      <c r="B25" s="111" t="s">
        <v>68</v>
      </c>
      <c r="C25" s="108">
        <f t="shared" ref="C25:H25" si="11">SUM(C14:C15)</f>
        <v>419</v>
      </c>
      <c r="D25" s="108">
        <f t="shared" si="11"/>
        <v>0</v>
      </c>
      <c r="E25" s="108">
        <f t="shared" si="11"/>
        <v>419</v>
      </c>
      <c r="F25" s="108">
        <f t="shared" si="11"/>
        <v>395</v>
      </c>
      <c r="G25" s="108">
        <f t="shared" si="11"/>
        <v>0</v>
      </c>
      <c r="H25" s="108">
        <f t="shared" si="11"/>
        <v>395</v>
      </c>
      <c r="I25" s="107"/>
      <c r="J25" s="111" t="s">
        <v>69</v>
      </c>
      <c r="K25" s="108">
        <f t="shared" ref="K25:P25" si="12">SUM(K14:K15)</f>
        <v>419</v>
      </c>
      <c r="L25" s="108">
        <f t="shared" si="12"/>
        <v>0</v>
      </c>
      <c r="M25" s="108">
        <f t="shared" si="12"/>
        <v>419</v>
      </c>
      <c r="N25" s="108">
        <f t="shared" si="12"/>
        <v>395</v>
      </c>
      <c r="O25" s="108">
        <f t="shared" si="12"/>
        <v>0</v>
      </c>
      <c r="P25" s="108">
        <f t="shared" si="12"/>
        <v>395</v>
      </c>
    </row>
    <row r="26" spans="1:16" ht="14.25" customHeight="1">
      <c r="A26" s="116"/>
      <c r="B26" s="117"/>
      <c r="C26" s="117"/>
      <c r="D26" s="117"/>
      <c r="E26" s="117"/>
      <c r="F26" s="117"/>
      <c r="G26" s="117"/>
      <c r="H26" s="117"/>
      <c r="I26" s="117"/>
      <c r="J26" s="117"/>
      <c r="K26" s="117"/>
      <c r="L26" s="117"/>
      <c r="M26" s="117"/>
      <c r="N26" s="117"/>
      <c r="O26" s="117"/>
      <c r="P26" s="117"/>
    </row>
    <row r="27" spans="1:16" ht="14.25" customHeight="1">
      <c r="A27" s="116"/>
      <c r="B27" s="118" t="s">
        <v>371</v>
      </c>
      <c r="C27" s="117"/>
      <c r="D27" s="117"/>
      <c r="E27" s="117"/>
      <c r="F27" s="117"/>
      <c r="G27" s="117"/>
      <c r="H27" s="117"/>
      <c r="I27" s="117"/>
      <c r="J27" s="117"/>
      <c r="K27" s="117"/>
      <c r="L27" s="117"/>
      <c r="M27" s="117"/>
      <c r="N27" s="117"/>
      <c r="O27" s="117"/>
      <c r="P27" s="117"/>
    </row>
    <row r="28" spans="1:16" ht="14.25" customHeight="1">
      <c r="A28" s="116"/>
      <c r="B28" s="118" t="s">
        <v>372</v>
      </c>
      <c r="C28" s="117"/>
      <c r="D28" s="117"/>
      <c r="E28" s="117"/>
      <c r="F28" s="117"/>
      <c r="G28" s="117"/>
      <c r="H28" s="117"/>
      <c r="I28" s="117"/>
      <c r="J28" s="117"/>
      <c r="K28" s="117"/>
      <c r="L28" s="117"/>
      <c r="M28" s="117"/>
      <c r="N28" s="117"/>
      <c r="O28" s="117"/>
      <c r="P28" s="117"/>
    </row>
    <row r="29" spans="1:16" ht="14.25" customHeight="1">
      <c r="A29" s="116"/>
      <c r="B29" s="118" t="s">
        <v>373</v>
      </c>
      <c r="C29" s="117"/>
      <c r="D29" s="117"/>
      <c r="E29" s="117"/>
      <c r="F29" s="117"/>
      <c r="G29" s="117"/>
      <c r="H29" s="117"/>
      <c r="I29" s="117"/>
      <c r="J29" s="117"/>
      <c r="K29" s="117"/>
      <c r="L29" s="117"/>
      <c r="M29" s="117"/>
      <c r="N29" s="117"/>
      <c r="O29" s="117"/>
      <c r="P29" s="117"/>
    </row>
  </sheetData>
  <mergeCells count="12">
    <mergeCell ref="K5:M5"/>
    <mergeCell ref="N5:P5"/>
    <mergeCell ref="A2:P2"/>
    <mergeCell ref="O3:P3"/>
    <mergeCell ref="A4:H4"/>
    <mergeCell ref="I4:P4"/>
    <mergeCell ref="A5:A6"/>
    <mergeCell ref="B5:B6"/>
    <mergeCell ref="C5:E5"/>
    <mergeCell ref="F5:H5"/>
    <mergeCell ref="I5:I6"/>
    <mergeCell ref="J5:J6"/>
  </mergeCells>
  <phoneticPr fontId="9" type="noConversion"/>
  <pageMargins left="0.36" right="0.36" top="1.02" bottom="1.02" header="0.53" footer="0.53"/>
  <pageSetup paperSize="9" scale="70" orientation="landscape"/>
  <headerFooter>
    <oddHeader>&amp;L&amp;C&amp;R</oddHeader>
    <oddFooter>&amp;L&amp;C&amp;R</oddFooter>
    <evenHeader>&amp;L&amp;C&amp;R</evenHeader>
    <evenFooter>&amp;L&amp;C&amp;R</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zoomScale="120" workbookViewId="0">
      <selection activeCell="E27" sqref="E27"/>
    </sheetView>
  </sheetViews>
  <sheetFormatPr defaultColWidth="7.75" defaultRowHeight="13.5" customHeight="1"/>
  <cols>
    <col min="1" max="1" width="11.125" style="50" customWidth="1"/>
    <col min="2" max="2" width="30.375" style="50" customWidth="1"/>
    <col min="3" max="7" width="12.125" style="50" customWidth="1"/>
    <col min="8" max="16384" width="7.75" style="50"/>
  </cols>
  <sheetData>
    <row r="1" spans="1:7" ht="13.5" customHeight="1">
      <c r="A1" s="119"/>
      <c r="B1" s="120"/>
      <c r="C1" s="120"/>
      <c r="D1" s="120"/>
      <c r="E1" s="120"/>
      <c r="F1" s="120"/>
      <c r="G1" s="120"/>
    </row>
    <row r="2" spans="1:7" ht="35.25" customHeight="1">
      <c r="A2" s="298" t="s">
        <v>625</v>
      </c>
      <c r="B2" s="298"/>
      <c r="C2" s="298"/>
      <c r="D2" s="298"/>
      <c r="E2" s="298"/>
      <c r="F2" s="298"/>
      <c r="G2" s="298"/>
    </row>
    <row r="3" spans="1:7" ht="21" customHeight="1">
      <c r="B3" s="121"/>
      <c r="C3" s="121"/>
      <c r="D3" s="121"/>
      <c r="E3" s="121"/>
      <c r="F3" s="121"/>
      <c r="G3" s="122" t="s">
        <v>84</v>
      </c>
    </row>
    <row r="4" spans="1:7" ht="33.75" customHeight="1">
      <c r="A4" s="299" t="s">
        <v>70</v>
      </c>
      <c r="B4" s="299" t="s">
        <v>71</v>
      </c>
      <c r="C4" s="301" t="s">
        <v>374</v>
      </c>
      <c r="D4" s="303" t="s">
        <v>375</v>
      </c>
      <c r="E4" s="303"/>
      <c r="F4" s="303"/>
      <c r="G4" s="303"/>
    </row>
    <row r="5" spans="1:7" ht="33.75" customHeight="1">
      <c r="A5" s="300"/>
      <c r="B5" s="300"/>
      <c r="C5" s="302"/>
      <c r="D5" s="123" t="s">
        <v>376</v>
      </c>
      <c r="E5" s="123" t="s">
        <v>377</v>
      </c>
      <c r="F5" s="123" t="s">
        <v>378</v>
      </c>
      <c r="G5" s="123" t="s">
        <v>379</v>
      </c>
    </row>
    <row r="6" spans="1:7" ht="22.5" customHeight="1">
      <c r="A6" s="124" t="s">
        <v>364</v>
      </c>
      <c r="B6" s="125" t="s">
        <v>61</v>
      </c>
      <c r="C6" s="126">
        <v>236</v>
      </c>
      <c r="D6" s="127">
        <f>SUM(E6:G6)</f>
        <v>236</v>
      </c>
      <c r="E6" s="126"/>
      <c r="F6" s="128">
        <v>236</v>
      </c>
      <c r="G6" s="128"/>
    </row>
  </sheetData>
  <mergeCells count="5">
    <mergeCell ref="A2:G2"/>
    <mergeCell ref="A4:A5"/>
    <mergeCell ref="B4:B5"/>
    <mergeCell ref="C4:C5"/>
    <mergeCell ref="D4:G4"/>
  </mergeCells>
  <phoneticPr fontId="9" type="noConversion"/>
  <pageMargins left="0.78" right="0.78" top="1.02" bottom="1.02" header="0.53" footer="0.53"/>
  <pageSetup paperSize="9" orientation="landscape"/>
  <headerFooter>
    <oddHeader>&amp;L&amp;C&amp;R</oddHeader>
    <oddFooter>&amp;L&amp;C&amp;R</oddFooter>
    <evenHeader>&amp;L&amp;C&amp;R</evenHeader>
    <evenFooter>&amp;L&amp;C&amp;R</even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5"/>
  <sheetViews>
    <sheetView showGridLines="0" workbookViewId="0">
      <selection activeCell="Q8" sqref="Q8"/>
    </sheetView>
  </sheetViews>
  <sheetFormatPr defaultColWidth="7.75" defaultRowHeight="13.5" customHeight="1"/>
  <cols>
    <col min="1" max="1" width="11.625" style="50" customWidth="1"/>
    <col min="2" max="2" width="37.375" style="50" customWidth="1"/>
    <col min="3" max="3" width="12.875" style="50" customWidth="1"/>
    <col min="4" max="6" width="11.75" style="50" customWidth="1"/>
    <col min="7" max="7" width="12.875" style="50" customWidth="1"/>
    <col min="8" max="10" width="11.75" style="50" customWidth="1"/>
    <col min="11" max="16384" width="7.75" style="50"/>
  </cols>
  <sheetData>
    <row r="1" spans="1:10" ht="13.5" customHeight="1">
      <c r="A1" s="146"/>
      <c r="B1" s="145"/>
      <c r="C1" s="145"/>
      <c r="D1" s="145"/>
      <c r="E1" s="145"/>
      <c r="F1" s="145"/>
      <c r="G1" s="145"/>
      <c r="H1" s="145"/>
      <c r="I1" s="145"/>
      <c r="J1" s="145"/>
    </row>
    <row r="2" spans="1:10" ht="45" customHeight="1">
      <c r="A2" s="304" t="s">
        <v>633</v>
      </c>
      <c r="B2" s="304"/>
      <c r="C2" s="304"/>
      <c r="D2" s="304"/>
      <c r="E2" s="304"/>
      <c r="F2" s="304"/>
      <c r="G2" s="304"/>
      <c r="H2" s="304"/>
      <c r="I2" s="304"/>
      <c r="J2" s="304"/>
    </row>
    <row r="3" spans="1:10" ht="21" customHeight="1">
      <c r="A3" s="70"/>
      <c r="B3" s="144"/>
      <c r="C3" s="144"/>
      <c r="D3" s="144"/>
      <c r="E3" s="144"/>
      <c r="F3" s="144"/>
      <c r="G3" s="144"/>
      <c r="H3" s="144"/>
      <c r="I3" s="144"/>
      <c r="J3" s="143" t="s">
        <v>84</v>
      </c>
    </row>
    <row r="4" spans="1:10" ht="22.5" customHeight="1">
      <c r="A4" s="306" t="s">
        <v>70</v>
      </c>
      <c r="B4" s="305" t="s">
        <v>77</v>
      </c>
      <c r="C4" s="305" t="s">
        <v>422</v>
      </c>
      <c r="D4" s="305"/>
      <c r="E4" s="305"/>
      <c r="F4" s="305"/>
      <c r="G4" s="305" t="s">
        <v>375</v>
      </c>
      <c r="H4" s="305"/>
      <c r="I4" s="305"/>
      <c r="J4" s="305"/>
    </row>
    <row r="5" spans="1:10" ht="22.5" customHeight="1">
      <c r="A5" s="307"/>
      <c r="B5" s="305"/>
      <c r="C5" s="142" t="s">
        <v>14</v>
      </c>
      <c r="D5" s="142" t="s">
        <v>78</v>
      </c>
      <c r="E5" s="142" t="s">
        <v>79</v>
      </c>
      <c r="F5" s="142" t="s">
        <v>17</v>
      </c>
      <c r="G5" s="142" t="s">
        <v>14</v>
      </c>
      <c r="H5" s="142" t="s">
        <v>78</v>
      </c>
      <c r="I5" s="142" t="s">
        <v>79</v>
      </c>
      <c r="J5" s="142" t="s">
        <v>17</v>
      </c>
    </row>
    <row r="6" spans="1:10" ht="32.25" customHeight="1">
      <c r="A6" s="129" t="s">
        <v>421</v>
      </c>
      <c r="B6" s="129" t="s">
        <v>420</v>
      </c>
      <c r="C6" s="141">
        <f t="shared" ref="C6:C27" si="0">SUM(D6:F6)</f>
        <v>0</v>
      </c>
      <c r="D6" s="130"/>
      <c r="E6" s="130"/>
      <c r="F6" s="130"/>
      <c r="G6" s="141">
        <f t="shared" ref="G6:G27" si="1">SUM(H6:J6)</f>
        <v>0</v>
      </c>
      <c r="H6" s="130"/>
      <c r="I6" s="130"/>
      <c r="J6" s="130"/>
    </row>
    <row r="7" spans="1:10" ht="32.25" customHeight="1">
      <c r="A7" s="129" t="s">
        <v>419</v>
      </c>
      <c r="B7" s="129" t="s">
        <v>418</v>
      </c>
      <c r="C7" s="141">
        <f t="shared" si="0"/>
        <v>0</v>
      </c>
      <c r="D7" s="130"/>
      <c r="E7" s="130"/>
      <c r="F7" s="130"/>
      <c r="G7" s="141">
        <f t="shared" si="1"/>
        <v>0</v>
      </c>
      <c r="H7" s="130"/>
      <c r="I7" s="130"/>
      <c r="J7" s="130"/>
    </row>
    <row r="8" spans="1:10" ht="32.25" customHeight="1">
      <c r="A8" s="129" t="s">
        <v>417</v>
      </c>
      <c r="B8" s="129" t="s">
        <v>416</v>
      </c>
      <c r="C8" s="141">
        <f t="shared" si="0"/>
        <v>0</v>
      </c>
      <c r="D8" s="130"/>
      <c r="E8" s="130"/>
      <c r="F8" s="130"/>
      <c r="G8" s="141">
        <f t="shared" si="1"/>
        <v>0</v>
      </c>
      <c r="H8" s="130"/>
      <c r="I8" s="130"/>
      <c r="J8" s="130"/>
    </row>
    <row r="9" spans="1:10" ht="32.25" customHeight="1">
      <c r="A9" s="129" t="s">
        <v>415</v>
      </c>
      <c r="B9" s="129" t="s">
        <v>414</v>
      </c>
      <c r="C9" s="141">
        <f t="shared" si="0"/>
        <v>0</v>
      </c>
      <c r="D9" s="130"/>
      <c r="E9" s="130"/>
      <c r="F9" s="130"/>
      <c r="G9" s="141">
        <f t="shared" si="1"/>
        <v>0</v>
      </c>
      <c r="H9" s="130"/>
      <c r="I9" s="130"/>
      <c r="J9" s="130"/>
    </row>
    <row r="10" spans="1:10" ht="32.25" customHeight="1">
      <c r="A10" s="129" t="s">
        <v>413</v>
      </c>
      <c r="B10" s="129" t="s">
        <v>412</v>
      </c>
      <c r="C10" s="141">
        <f t="shared" si="0"/>
        <v>0</v>
      </c>
      <c r="D10" s="130"/>
      <c r="E10" s="130"/>
      <c r="F10" s="130"/>
      <c r="G10" s="141">
        <f t="shared" si="1"/>
        <v>0</v>
      </c>
      <c r="H10" s="130"/>
      <c r="I10" s="130"/>
      <c r="J10" s="130"/>
    </row>
    <row r="11" spans="1:10" ht="32.25" customHeight="1">
      <c r="A11" s="129" t="s">
        <v>411</v>
      </c>
      <c r="B11" s="129" t="s">
        <v>410</v>
      </c>
      <c r="C11" s="141">
        <f t="shared" si="0"/>
        <v>0</v>
      </c>
      <c r="D11" s="130"/>
      <c r="E11" s="130"/>
      <c r="F11" s="130"/>
      <c r="G11" s="141">
        <f t="shared" si="1"/>
        <v>0</v>
      </c>
      <c r="H11" s="130"/>
      <c r="I11" s="130"/>
      <c r="J11" s="130"/>
    </row>
    <row r="12" spans="1:10" ht="32.25" customHeight="1">
      <c r="A12" s="129" t="s">
        <v>81</v>
      </c>
      <c r="B12" s="129" t="s">
        <v>82</v>
      </c>
      <c r="C12" s="141">
        <f t="shared" si="0"/>
        <v>0</v>
      </c>
      <c r="D12" s="130"/>
      <c r="E12" s="130"/>
      <c r="F12" s="130"/>
      <c r="G12" s="141">
        <f t="shared" si="1"/>
        <v>0</v>
      </c>
      <c r="H12" s="130"/>
      <c r="I12" s="130"/>
      <c r="J12" s="130"/>
    </row>
    <row r="13" spans="1:10" ht="32.25" customHeight="1">
      <c r="A13" s="129" t="s">
        <v>409</v>
      </c>
      <c r="B13" s="129" t="s">
        <v>408</v>
      </c>
      <c r="C13" s="141">
        <f t="shared" si="0"/>
        <v>0</v>
      </c>
      <c r="D13" s="130"/>
      <c r="E13" s="130"/>
      <c r="F13" s="130"/>
      <c r="G13" s="141">
        <f t="shared" si="1"/>
        <v>0</v>
      </c>
      <c r="H13" s="130"/>
      <c r="I13" s="130"/>
      <c r="J13" s="130"/>
    </row>
    <row r="14" spans="1:10" ht="32.25" customHeight="1">
      <c r="A14" s="129" t="s">
        <v>407</v>
      </c>
      <c r="B14" s="129" t="s">
        <v>406</v>
      </c>
      <c r="C14" s="141">
        <f t="shared" si="0"/>
        <v>0</v>
      </c>
      <c r="D14" s="130"/>
      <c r="E14" s="130"/>
      <c r="F14" s="130"/>
      <c r="G14" s="141">
        <f t="shared" si="1"/>
        <v>0</v>
      </c>
      <c r="H14" s="130"/>
      <c r="I14" s="130"/>
      <c r="J14" s="130"/>
    </row>
    <row r="15" spans="1:10" ht="32.25" customHeight="1">
      <c r="A15" s="129" t="s">
        <v>405</v>
      </c>
      <c r="B15" s="129" t="s">
        <v>404</v>
      </c>
      <c r="C15" s="141">
        <f t="shared" si="0"/>
        <v>0</v>
      </c>
      <c r="D15" s="130"/>
      <c r="E15" s="130"/>
      <c r="F15" s="130"/>
      <c r="G15" s="141">
        <f t="shared" si="1"/>
        <v>0</v>
      </c>
      <c r="H15" s="130"/>
      <c r="I15" s="130"/>
      <c r="J15" s="130"/>
    </row>
    <row r="16" spans="1:10" ht="32.25" customHeight="1">
      <c r="A16" s="129" t="s">
        <v>403</v>
      </c>
      <c r="B16" s="129" t="s">
        <v>402</v>
      </c>
      <c r="C16" s="141">
        <f t="shared" si="0"/>
        <v>0</v>
      </c>
      <c r="D16" s="130"/>
      <c r="E16" s="130"/>
      <c r="F16" s="130"/>
      <c r="G16" s="141">
        <f t="shared" si="1"/>
        <v>0</v>
      </c>
      <c r="H16" s="130"/>
      <c r="I16" s="130"/>
      <c r="J16" s="130"/>
    </row>
    <row r="17" spans="1:10" ht="32.25" customHeight="1">
      <c r="A17" s="129" t="s">
        <v>401</v>
      </c>
      <c r="B17" s="129" t="s">
        <v>400</v>
      </c>
      <c r="C17" s="141">
        <f t="shared" si="0"/>
        <v>260</v>
      </c>
      <c r="D17" s="130"/>
      <c r="E17" s="130"/>
      <c r="F17" s="130">
        <v>260</v>
      </c>
      <c r="G17" s="141">
        <f t="shared" si="1"/>
        <v>395</v>
      </c>
      <c r="H17" s="130"/>
      <c r="I17" s="130"/>
      <c r="J17" s="130">
        <v>395</v>
      </c>
    </row>
    <row r="18" spans="1:10" ht="32.25" customHeight="1">
      <c r="A18" s="129" t="s">
        <v>399</v>
      </c>
      <c r="B18" s="129" t="s">
        <v>398</v>
      </c>
      <c r="C18" s="141">
        <f t="shared" si="0"/>
        <v>0</v>
      </c>
      <c r="D18" s="130"/>
      <c r="E18" s="130"/>
      <c r="F18" s="130"/>
      <c r="G18" s="141">
        <f t="shared" si="1"/>
        <v>0</v>
      </c>
      <c r="H18" s="130"/>
      <c r="I18" s="130"/>
      <c r="J18" s="130"/>
    </row>
    <row r="19" spans="1:10" ht="32.25" customHeight="1">
      <c r="A19" s="129" t="s">
        <v>397</v>
      </c>
      <c r="B19" s="129" t="s">
        <v>396</v>
      </c>
      <c r="C19" s="141">
        <f t="shared" si="0"/>
        <v>0</v>
      </c>
      <c r="D19" s="130"/>
      <c r="E19" s="130"/>
      <c r="F19" s="130"/>
      <c r="G19" s="141">
        <f t="shared" si="1"/>
        <v>0</v>
      </c>
      <c r="H19" s="130"/>
      <c r="I19" s="130"/>
      <c r="J19" s="130"/>
    </row>
    <row r="20" spans="1:10" ht="32.25" customHeight="1">
      <c r="A20" s="129" t="s">
        <v>395</v>
      </c>
      <c r="B20" s="129" t="s">
        <v>394</v>
      </c>
      <c r="C20" s="141">
        <f t="shared" si="0"/>
        <v>0</v>
      </c>
      <c r="D20" s="130"/>
      <c r="E20" s="130"/>
      <c r="F20" s="130"/>
      <c r="G20" s="141">
        <f t="shared" si="1"/>
        <v>0</v>
      </c>
      <c r="H20" s="130"/>
      <c r="I20" s="130"/>
      <c r="J20" s="130"/>
    </row>
    <row r="21" spans="1:10" ht="32.25" customHeight="1">
      <c r="A21" s="129" t="s">
        <v>393</v>
      </c>
      <c r="B21" s="129" t="s">
        <v>392</v>
      </c>
      <c r="C21" s="141">
        <f t="shared" si="0"/>
        <v>0</v>
      </c>
      <c r="D21" s="130"/>
      <c r="E21" s="130"/>
      <c r="F21" s="130"/>
      <c r="G21" s="141">
        <f t="shared" si="1"/>
        <v>0</v>
      </c>
      <c r="H21" s="130"/>
      <c r="I21" s="130"/>
      <c r="J21" s="130"/>
    </row>
    <row r="22" spans="1:10" ht="32.25" customHeight="1">
      <c r="A22" s="129" t="s">
        <v>391</v>
      </c>
      <c r="B22" s="129" t="s">
        <v>390</v>
      </c>
      <c r="C22" s="141">
        <f t="shared" si="0"/>
        <v>0</v>
      </c>
      <c r="D22" s="130"/>
      <c r="E22" s="130"/>
      <c r="F22" s="130"/>
      <c r="G22" s="141">
        <f t="shared" si="1"/>
        <v>0</v>
      </c>
      <c r="H22" s="130"/>
      <c r="I22" s="130"/>
      <c r="J22" s="130"/>
    </row>
    <row r="23" spans="1:10" ht="32.25" customHeight="1">
      <c r="A23" s="129" t="s">
        <v>389</v>
      </c>
      <c r="B23" s="129" t="s">
        <v>388</v>
      </c>
      <c r="C23" s="141">
        <f t="shared" si="0"/>
        <v>0</v>
      </c>
      <c r="D23" s="130"/>
      <c r="E23" s="130"/>
      <c r="F23" s="130"/>
      <c r="G23" s="141">
        <f t="shared" si="1"/>
        <v>0</v>
      </c>
      <c r="H23" s="130"/>
      <c r="I23" s="130"/>
      <c r="J23" s="130"/>
    </row>
    <row r="24" spans="1:10" ht="32.25" customHeight="1">
      <c r="A24" s="129" t="s">
        <v>387</v>
      </c>
      <c r="B24" s="129" t="s">
        <v>386</v>
      </c>
      <c r="C24" s="141">
        <f t="shared" si="0"/>
        <v>0</v>
      </c>
      <c r="D24" s="130"/>
      <c r="E24" s="130"/>
      <c r="F24" s="130"/>
      <c r="G24" s="141">
        <f t="shared" si="1"/>
        <v>0</v>
      </c>
      <c r="H24" s="130"/>
      <c r="I24" s="130"/>
      <c r="J24" s="130"/>
    </row>
    <row r="25" spans="1:10" ht="32.25" customHeight="1">
      <c r="A25" s="129" t="s">
        <v>385</v>
      </c>
      <c r="B25" s="129" t="s">
        <v>384</v>
      </c>
      <c r="C25" s="141">
        <f t="shared" si="0"/>
        <v>0</v>
      </c>
      <c r="D25" s="130"/>
      <c r="E25" s="130"/>
      <c r="F25" s="130"/>
      <c r="G25" s="141">
        <f t="shared" si="1"/>
        <v>0</v>
      </c>
      <c r="H25" s="130"/>
      <c r="I25" s="130"/>
      <c r="J25" s="130"/>
    </row>
    <row r="26" spans="1:10" ht="32.25" customHeight="1">
      <c r="A26" s="129" t="s">
        <v>383</v>
      </c>
      <c r="B26" s="129" t="s">
        <v>382</v>
      </c>
      <c r="C26" s="141">
        <f t="shared" si="0"/>
        <v>0</v>
      </c>
      <c r="D26" s="130"/>
      <c r="E26" s="130"/>
      <c r="F26" s="130"/>
      <c r="G26" s="141">
        <f t="shared" si="1"/>
        <v>0</v>
      </c>
      <c r="H26" s="130"/>
      <c r="I26" s="130"/>
      <c r="J26" s="130"/>
    </row>
    <row r="27" spans="1:10" ht="32.25" customHeight="1">
      <c r="A27" s="129" t="s">
        <v>381</v>
      </c>
      <c r="B27" s="129" t="s">
        <v>380</v>
      </c>
      <c r="C27" s="141">
        <f t="shared" si="0"/>
        <v>0</v>
      </c>
      <c r="D27" s="130"/>
      <c r="E27" s="130"/>
      <c r="F27" s="130"/>
      <c r="G27" s="141">
        <f t="shared" si="1"/>
        <v>0</v>
      </c>
      <c r="H27" s="130"/>
      <c r="I27" s="130"/>
      <c r="J27" s="130"/>
    </row>
    <row r="28" spans="1:10" ht="32.25" customHeight="1">
      <c r="A28" s="140"/>
      <c r="B28" s="139"/>
      <c r="C28" s="130"/>
      <c r="D28" s="130"/>
      <c r="E28" s="130"/>
      <c r="F28" s="130"/>
      <c r="G28" s="130"/>
      <c r="H28" s="130"/>
      <c r="I28" s="130"/>
      <c r="J28" s="130"/>
    </row>
    <row r="29" spans="1:10" ht="32.25" customHeight="1">
      <c r="A29" s="138"/>
      <c r="B29" s="137"/>
      <c r="C29" s="130"/>
      <c r="D29" s="130"/>
      <c r="E29" s="130"/>
      <c r="F29" s="130"/>
      <c r="G29" s="130"/>
      <c r="H29" s="130"/>
      <c r="I29" s="130"/>
      <c r="J29" s="130"/>
    </row>
    <row r="30" spans="1:10" ht="32.25" customHeight="1">
      <c r="A30" s="136"/>
      <c r="B30" s="135"/>
      <c r="C30" s="130"/>
      <c r="D30" s="130"/>
      <c r="E30" s="130"/>
      <c r="F30" s="130"/>
      <c r="G30" s="130"/>
      <c r="H30" s="130"/>
      <c r="I30" s="130"/>
      <c r="J30" s="130"/>
    </row>
    <row r="31" spans="1:10" ht="32.25" customHeight="1">
      <c r="A31" s="134"/>
      <c r="B31" s="133"/>
      <c r="C31" s="130"/>
      <c r="D31" s="130"/>
      <c r="E31" s="130"/>
      <c r="F31" s="130"/>
      <c r="G31" s="130"/>
      <c r="H31" s="130"/>
      <c r="I31" s="130"/>
      <c r="J31" s="130"/>
    </row>
    <row r="32" spans="1:10" ht="32.25" customHeight="1">
      <c r="A32" s="132"/>
      <c r="B32" s="131"/>
      <c r="C32" s="130"/>
      <c r="D32" s="130"/>
      <c r="E32" s="130"/>
      <c r="F32" s="130"/>
      <c r="G32" s="130"/>
      <c r="H32" s="130"/>
      <c r="I32" s="130"/>
      <c r="J32" s="130"/>
    </row>
    <row r="33" spans="1:10" ht="32.25" customHeight="1">
      <c r="A33" s="129" t="s">
        <v>365</v>
      </c>
      <c r="B33" s="129" t="s">
        <v>62</v>
      </c>
      <c r="C33" s="128"/>
      <c r="D33" s="127"/>
      <c r="E33" s="127"/>
      <c r="F33" s="127"/>
      <c r="G33" s="128"/>
      <c r="H33" s="127"/>
      <c r="I33" s="127"/>
      <c r="J33" s="127"/>
    </row>
    <row r="34" spans="1:10" ht="32.25" customHeight="1">
      <c r="A34" s="129" t="s">
        <v>369</v>
      </c>
      <c r="B34" s="129" t="s">
        <v>66</v>
      </c>
      <c r="C34" s="128"/>
      <c r="D34" s="127"/>
      <c r="E34" s="127"/>
      <c r="F34" s="127"/>
      <c r="G34" s="128"/>
      <c r="H34" s="127"/>
      <c r="I34" s="127"/>
      <c r="J34" s="127"/>
    </row>
    <row r="35" spans="1:10" ht="32.25" customHeight="1">
      <c r="A35" s="129" t="s">
        <v>370</v>
      </c>
      <c r="B35" s="129" t="s">
        <v>67</v>
      </c>
      <c r="C35" s="128">
        <v>183</v>
      </c>
      <c r="D35" s="127"/>
      <c r="E35" s="127"/>
      <c r="F35" s="127"/>
      <c r="G35" s="128"/>
      <c r="H35" s="127"/>
      <c r="I35" s="127"/>
      <c r="J35" s="127"/>
    </row>
  </sheetData>
  <mergeCells count="5">
    <mergeCell ref="A2:J2"/>
    <mergeCell ref="C4:F4"/>
    <mergeCell ref="G4:J4"/>
    <mergeCell ref="A4:A5"/>
    <mergeCell ref="B4:B5"/>
  </mergeCells>
  <phoneticPr fontId="9" type="noConversion"/>
  <pageMargins left="0.17" right="0.17" top="1.02" bottom="1.02" header="0.53" footer="0.53"/>
  <pageSetup paperSize="9" scale="65" orientation="portrait"/>
  <headerFooter>
    <oddHeader>&amp;L&amp;C&amp;R</oddHeader>
    <oddFooter>&amp;L&amp;C&amp;R</oddFooter>
    <evenHeader>&amp;L&amp;C&amp;R</evenHeader>
    <evenFooter>&amp;L&amp;C&amp;R</evenFooter>
  </headerFooter>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8"/>
  </sheetPr>
  <dimension ref="A1:F12"/>
  <sheetViews>
    <sheetView topLeftCell="A2" zoomScale="115" workbookViewId="0">
      <selection activeCell="J15" sqref="J15"/>
    </sheetView>
  </sheetViews>
  <sheetFormatPr defaultColWidth="7.875" defaultRowHeight="14.25"/>
  <cols>
    <col min="1" max="1" width="45.875" style="16" customWidth="1"/>
    <col min="2" max="2" width="18.75" style="13" customWidth="1"/>
    <col min="3" max="4" width="18.375" style="13" customWidth="1"/>
    <col min="5" max="5" width="15.75" style="14" customWidth="1"/>
    <col min="6" max="6" width="6.625" style="15" customWidth="1"/>
    <col min="7" max="256" width="7.875" style="16"/>
    <col min="257" max="257" width="45.875" style="16" customWidth="1"/>
    <col min="258" max="258" width="18.75" style="16" customWidth="1"/>
    <col min="259" max="260" width="18.375" style="16" customWidth="1"/>
    <col min="261" max="261" width="15.75" style="16" customWidth="1"/>
    <col min="262" max="262" width="6.625" style="16" customWidth="1"/>
    <col min="263" max="512" width="7.875" style="16"/>
    <col min="513" max="513" width="45.875" style="16" customWidth="1"/>
    <col min="514" max="514" width="18.75" style="16" customWidth="1"/>
    <col min="515" max="516" width="18.375" style="16" customWidth="1"/>
    <col min="517" max="517" width="15.75" style="16" customWidth="1"/>
    <col min="518" max="518" width="6.625" style="16" customWidth="1"/>
    <col min="519" max="768" width="7.875" style="16"/>
    <col min="769" max="769" width="45.875" style="16" customWidth="1"/>
    <col min="770" max="770" width="18.75" style="16" customWidth="1"/>
    <col min="771" max="772" width="18.375" style="16" customWidth="1"/>
    <col min="773" max="773" width="15.75" style="16" customWidth="1"/>
    <col min="774" max="774" width="6.625" style="16" customWidth="1"/>
    <col min="775" max="1024" width="7.875" style="16"/>
    <col min="1025" max="1025" width="45.875" style="16" customWidth="1"/>
    <col min="1026" max="1026" width="18.75" style="16" customWidth="1"/>
    <col min="1027" max="1028" width="18.375" style="16" customWidth="1"/>
    <col min="1029" max="1029" width="15.75" style="16" customWidth="1"/>
    <col min="1030" max="1030" width="6.625" style="16" customWidth="1"/>
    <col min="1031" max="1280" width="7.875" style="16"/>
    <col min="1281" max="1281" width="45.875" style="16" customWidth="1"/>
    <col min="1282" max="1282" width="18.75" style="16" customWidth="1"/>
    <col min="1283" max="1284" width="18.375" style="16" customWidth="1"/>
    <col min="1285" max="1285" width="15.75" style="16" customWidth="1"/>
    <col min="1286" max="1286" width="6.625" style="16" customWidth="1"/>
    <col min="1287" max="1536" width="7.875" style="16"/>
    <col min="1537" max="1537" width="45.875" style="16" customWidth="1"/>
    <col min="1538" max="1538" width="18.75" style="16" customWidth="1"/>
    <col min="1539" max="1540" width="18.375" style="16" customWidth="1"/>
    <col min="1541" max="1541" width="15.75" style="16" customWidth="1"/>
    <col min="1542" max="1542" width="6.625" style="16" customWidth="1"/>
    <col min="1543" max="1792" width="7.875" style="16"/>
    <col min="1793" max="1793" width="45.875" style="16" customWidth="1"/>
    <col min="1794" max="1794" width="18.75" style="16" customWidth="1"/>
    <col min="1795" max="1796" width="18.375" style="16" customWidth="1"/>
    <col min="1797" max="1797" width="15.75" style="16" customWidth="1"/>
    <col min="1798" max="1798" width="6.625" style="16" customWidth="1"/>
    <col min="1799" max="2048" width="7.875" style="16"/>
    <col min="2049" max="2049" width="45.875" style="16" customWidth="1"/>
    <col min="2050" max="2050" width="18.75" style="16" customWidth="1"/>
    <col min="2051" max="2052" width="18.375" style="16" customWidth="1"/>
    <col min="2053" max="2053" width="15.75" style="16" customWidth="1"/>
    <col min="2054" max="2054" width="6.625" style="16" customWidth="1"/>
    <col min="2055" max="2304" width="7.875" style="16"/>
    <col min="2305" max="2305" width="45.875" style="16" customWidth="1"/>
    <col min="2306" max="2306" width="18.75" style="16" customWidth="1"/>
    <col min="2307" max="2308" width="18.375" style="16" customWidth="1"/>
    <col min="2309" max="2309" width="15.75" style="16" customWidth="1"/>
    <col min="2310" max="2310" width="6.625" style="16" customWidth="1"/>
    <col min="2311" max="2560" width="7.875" style="16"/>
    <col min="2561" max="2561" width="45.875" style="16" customWidth="1"/>
    <col min="2562" max="2562" width="18.75" style="16" customWidth="1"/>
    <col min="2563" max="2564" width="18.375" style="16" customWidth="1"/>
    <col min="2565" max="2565" width="15.75" style="16" customWidth="1"/>
    <col min="2566" max="2566" width="6.625" style="16" customWidth="1"/>
    <col min="2567" max="2816" width="7.875" style="16"/>
    <col min="2817" max="2817" width="45.875" style="16" customWidth="1"/>
    <col min="2818" max="2818" width="18.75" style="16" customWidth="1"/>
    <col min="2819" max="2820" width="18.375" style="16" customWidth="1"/>
    <col min="2821" max="2821" width="15.75" style="16" customWidth="1"/>
    <col min="2822" max="2822" width="6.625" style="16" customWidth="1"/>
    <col min="2823" max="3072" width="7.875" style="16"/>
    <col min="3073" max="3073" width="45.875" style="16" customWidth="1"/>
    <col min="3074" max="3074" width="18.75" style="16" customWidth="1"/>
    <col min="3075" max="3076" width="18.375" style="16" customWidth="1"/>
    <col min="3077" max="3077" width="15.75" style="16" customWidth="1"/>
    <col min="3078" max="3078" width="6.625" style="16" customWidth="1"/>
    <col min="3079" max="3328" width="7.875" style="16"/>
    <col min="3329" max="3329" width="45.875" style="16" customWidth="1"/>
    <col min="3330" max="3330" width="18.75" style="16" customWidth="1"/>
    <col min="3331" max="3332" width="18.375" style="16" customWidth="1"/>
    <col min="3333" max="3333" width="15.75" style="16" customWidth="1"/>
    <col min="3334" max="3334" width="6.625" style="16" customWidth="1"/>
    <col min="3335" max="3584" width="7.875" style="16"/>
    <col min="3585" max="3585" width="45.875" style="16" customWidth="1"/>
    <col min="3586" max="3586" width="18.75" style="16" customWidth="1"/>
    <col min="3587" max="3588" width="18.375" style="16" customWidth="1"/>
    <col min="3589" max="3589" width="15.75" style="16" customWidth="1"/>
    <col min="3590" max="3590" width="6.625" style="16" customWidth="1"/>
    <col min="3591" max="3840" width="7.875" style="16"/>
    <col min="3841" max="3841" width="45.875" style="16" customWidth="1"/>
    <col min="3842" max="3842" width="18.75" style="16" customWidth="1"/>
    <col min="3843" max="3844" width="18.375" style="16" customWidth="1"/>
    <col min="3845" max="3845" width="15.75" style="16" customWidth="1"/>
    <col min="3846" max="3846" width="6.625" style="16" customWidth="1"/>
    <col min="3847" max="4096" width="7.875" style="16"/>
    <col min="4097" max="4097" width="45.875" style="16" customWidth="1"/>
    <col min="4098" max="4098" width="18.75" style="16" customWidth="1"/>
    <col min="4099" max="4100" width="18.375" style="16" customWidth="1"/>
    <col min="4101" max="4101" width="15.75" style="16" customWidth="1"/>
    <col min="4102" max="4102" width="6.625" style="16" customWidth="1"/>
    <col min="4103" max="4352" width="7.875" style="16"/>
    <col min="4353" max="4353" width="45.875" style="16" customWidth="1"/>
    <col min="4354" max="4354" width="18.75" style="16" customWidth="1"/>
    <col min="4355" max="4356" width="18.375" style="16" customWidth="1"/>
    <col min="4357" max="4357" width="15.75" style="16" customWidth="1"/>
    <col min="4358" max="4358" width="6.625" style="16" customWidth="1"/>
    <col min="4359" max="4608" width="7.875" style="16"/>
    <col min="4609" max="4609" width="45.875" style="16" customWidth="1"/>
    <col min="4610" max="4610" width="18.75" style="16" customWidth="1"/>
    <col min="4611" max="4612" width="18.375" style="16" customWidth="1"/>
    <col min="4613" max="4613" width="15.75" style="16" customWidth="1"/>
    <col min="4614" max="4614" width="6.625" style="16" customWidth="1"/>
    <col min="4615" max="4864" width="7.875" style="16"/>
    <col min="4865" max="4865" width="45.875" style="16" customWidth="1"/>
    <col min="4866" max="4866" width="18.75" style="16" customWidth="1"/>
    <col min="4867" max="4868" width="18.375" style="16" customWidth="1"/>
    <col min="4869" max="4869" width="15.75" style="16" customWidth="1"/>
    <col min="4870" max="4870" width="6.625" style="16" customWidth="1"/>
    <col min="4871" max="5120" width="7.875" style="16"/>
    <col min="5121" max="5121" width="45.875" style="16" customWidth="1"/>
    <col min="5122" max="5122" width="18.75" style="16" customWidth="1"/>
    <col min="5123" max="5124" width="18.375" style="16" customWidth="1"/>
    <col min="5125" max="5125" width="15.75" style="16" customWidth="1"/>
    <col min="5126" max="5126" width="6.625" style="16" customWidth="1"/>
    <col min="5127" max="5376" width="7.875" style="16"/>
    <col min="5377" max="5377" width="45.875" style="16" customWidth="1"/>
    <col min="5378" max="5378" width="18.75" style="16" customWidth="1"/>
    <col min="5379" max="5380" width="18.375" style="16" customWidth="1"/>
    <col min="5381" max="5381" width="15.75" style="16" customWidth="1"/>
    <col min="5382" max="5382" width="6.625" style="16" customWidth="1"/>
    <col min="5383" max="5632" width="7.875" style="16"/>
    <col min="5633" max="5633" width="45.875" style="16" customWidth="1"/>
    <col min="5634" max="5634" width="18.75" style="16" customWidth="1"/>
    <col min="5635" max="5636" width="18.375" style="16" customWidth="1"/>
    <col min="5637" max="5637" width="15.75" style="16" customWidth="1"/>
    <col min="5638" max="5638" width="6.625" style="16" customWidth="1"/>
    <col min="5639" max="5888" width="7.875" style="16"/>
    <col min="5889" max="5889" width="45.875" style="16" customWidth="1"/>
    <col min="5890" max="5890" width="18.75" style="16" customWidth="1"/>
    <col min="5891" max="5892" width="18.375" style="16" customWidth="1"/>
    <col min="5893" max="5893" width="15.75" style="16" customWidth="1"/>
    <col min="5894" max="5894" width="6.625" style="16" customWidth="1"/>
    <col min="5895" max="6144" width="7.875" style="16"/>
    <col min="6145" max="6145" width="45.875" style="16" customWidth="1"/>
    <col min="6146" max="6146" width="18.75" style="16" customWidth="1"/>
    <col min="6147" max="6148" width="18.375" style="16" customWidth="1"/>
    <col min="6149" max="6149" width="15.75" style="16" customWidth="1"/>
    <col min="6150" max="6150" width="6.625" style="16" customWidth="1"/>
    <col min="6151" max="6400" width="7.875" style="16"/>
    <col min="6401" max="6401" width="45.875" style="16" customWidth="1"/>
    <col min="6402" max="6402" width="18.75" style="16" customWidth="1"/>
    <col min="6403" max="6404" width="18.375" style="16" customWidth="1"/>
    <col min="6405" max="6405" width="15.75" style="16" customWidth="1"/>
    <col min="6406" max="6406" width="6.625" style="16" customWidth="1"/>
    <col min="6407" max="6656" width="7.875" style="16"/>
    <col min="6657" max="6657" width="45.875" style="16" customWidth="1"/>
    <col min="6658" max="6658" width="18.75" style="16" customWidth="1"/>
    <col min="6659" max="6660" width="18.375" style="16" customWidth="1"/>
    <col min="6661" max="6661" width="15.75" style="16" customWidth="1"/>
    <col min="6662" max="6662" width="6.625" style="16" customWidth="1"/>
    <col min="6663" max="6912" width="7.875" style="16"/>
    <col min="6913" max="6913" width="45.875" style="16" customWidth="1"/>
    <col min="6914" max="6914" width="18.75" style="16" customWidth="1"/>
    <col min="6915" max="6916" width="18.375" style="16" customWidth="1"/>
    <col min="6917" max="6917" width="15.75" style="16" customWidth="1"/>
    <col min="6918" max="6918" width="6.625" style="16" customWidth="1"/>
    <col min="6919" max="7168" width="7.875" style="16"/>
    <col min="7169" max="7169" width="45.875" style="16" customWidth="1"/>
    <col min="7170" max="7170" width="18.75" style="16" customWidth="1"/>
    <col min="7171" max="7172" width="18.375" style="16" customWidth="1"/>
    <col min="7173" max="7173" width="15.75" style="16" customWidth="1"/>
    <col min="7174" max="7174" width="6.625" style="16" customWidth="1"/>
    <col min="7175" max="7424" width="7.875" style="16"/>
    <col min="7425" max="7425" width="45.875" style="16" customWidth="1"/>
    <col min="7426" max="7426" width="18.75" style="16" customWidth="1"/>
    <col min="7427" max="7428" width="18.375" style="16" customWidth="1"/>
    <col min="7429" max="7429" width="15.75" style="16" customWidth="1"/>
    <col min="7430" max="7430" width="6.625" style="16" customWidth="1"/>
    <col min="7431" max="7680" width="7.875" style="16"/>
    <col min="7681" max="7681" width="45.875" style="16" customWidth="1"/>
    <col min="7682" max="7682" width="18.75" style="16" customWidth="1"/>
    <col min="7683" max="7684" width="18.375" style="16" customWidth="1"/>
    <col min="7685" max="7685" width="15.75" style="16" customWidth="1"/>
    <col min="7686" max="7686" width="6.625" style="16" customWidth="1"/>
    <col min="7687" max="7936" width="7.875" style="16"/>
    <col min="7937" max="7937" width="45.875" style="16" customWidth="1"/>
    <col min="7938" max="7938" width="18.75" style="16" customWidth="1"/>
    <col min="7939" max="7940" width="18.375" style="16" customWidth="1"/>
    <col min="7941" max="7941" width="15.75" style="16" customWidth="1"/>
    <col min="7942" max="7942" width="6.625" style="16" customWidth="1"/>
    <col min="7943" max="8192" width="7.875" style="16"/>
    <col min="8193" max="8193" width="45.875" style="16" customWidth="1"/>
    <col min="8194" max="8194" width="18.75" style="16" customWidth="1"/>
    <col min="8195" max="8196" width="18.375" style="16" customWidth="1"/>
    <col min="8197" max="8197" width="15.75" style="16" customWidth="1"/>
    <col min="8198" max="8198" width="6.625" style="16" customWidth="1"/>
    <col min="8199" max="8448" width="7.875" style="16"/>
    <col min="8449" max="8449" width="45.875" style="16" customWidth="1"/>
    <col min="8450" max="8450" width="18.75" style="16" customWidth="1"/>
    <col min="8451" max="8452" width="18.375" style="16" customWidth="1"/>
    <col min="8453" max="8453" width="15.75" style="16" customWidth="1"/>
    <col min="8454" max="8454" width="6.625" style="16" customWidth="1"/>
    <col min="8455" max="8704" width="7.875" style="16"/>
    <col min="8705" max="8705" width="45.875" style="16" customWidth="1"/>
    <col min="8706" max="8706" width="18.75" style="16" customWidth="1"/>
    <col min="8707" max="8708" width="18.375" style="16" customWidth="1"/>
    <col min="8709" max="8709" width="15.75" style="16" customWidth="1"/>
    <col min="8710" max="8710" width="6.625" style="16" customWidth="1"/>
    <col min="8711" max="8960" width="7.875" style="16"/>
    <col min="8961" max="8961" width="45.875" style="16" customWidth="1"/>
    <col min="8962" max="8962" width="18.75" style="16" customWidth="1"/>
    <col min="8963" max="8964" width="18.375" style="16" customWidth="1"/>
    <col min="8965" max="8965" width="15.75" style="16" customWidth="1"/>
    <col min="8966" max="8966" width="6.625" style="16" customWidth="1"/>
    <col min="8967" max="9216" width="7.875" style="16"/>
    <col min="9217" max="9217" width="45.875" style="16" customWidth="1"/>
    <col min="9218" max="9218" width="18.75" style="16" customWidth="1"/>
    <col min="9219" max="9220" width="18.375" style="16" customWidth="1"/>
    <col min="9221" max="9221" width="15.75" style="16" customWidth="1"/>
    <col min="9222" max="9222" width="6.625" style="16" customWidth="1"/>
    <col min="9223" max="9472" width="7.875" style="16"/>
    <col min="9473" max="9473" width="45.875" style="16" customWidth="1"/>
    <col min="9474" max="9474" width="18.75" style="16" customWidth="1"/>
    <col min="9475" max="9476" width="18.375" style="16" customWidth="1"/>
    <col min="9477" max="9477" width="15.75" style="16" customWidth="1"/>
    <col min="9478" max="9478" width="6.625" style="16" customWidth="1"/>
    <col min="9479" max="9728" width="7.875" style="16"/>
    <col min="9729" max="9729" width="45.875" style="16" customWidth="1"/>
    <col min="9730" max="9730" width="18.75" style="16" customWidth="1"/>
    <col min="9731" max="9732" width="18.375" style="16" customWidth="1"/>
    <col min="9733" max="9733" width="15.75" style="16" customWidth="1"/>
    <col min="9734" max="9734" width="6.625" style="16" customWidth="1"/>
    <col min="9735" max="9984" width="7.875" style="16"/>
    <col min="9985" max="9985" width="45.875" style="16" customWidth="1"/>
    <col min="9986" max="9986" width="18.75" style="16" customWidth="1"/>
    <col min="9987" max="9988" width="18.375" style="16" customWidth="1"/>
    <col min="9989" max="9989" width="15.75" style="16" customWidth="1"/>
    <col min="9990" max="9990" width="6.625" style="16" customWidth="1"/>
    <col min="9991" max="10240" width="7.875" style="16"/>
    <col min="10241" max="10241" width="45.875" style="16" customWidth="1"/>
    <col min="10242" max="10242" width="18.75" style="16" customWidth="1"/>
    <col min="10243" max="10244" width="18.375" style="16" customWidth="1"/>
    <col min="10245" max="10245" width="15.75" style="16" customWidth="1"/>
    <col min="10246" max="10246" width="6.625" style="16" customWidth="1"/>
    <col min="10247" max="10496" width="7.875" style="16"/>
    <col min="10497" max="10497" width="45.875" style="16" customWidth="1"/>
    <col min="10498" max="10498" width="18.75" style="16" customWidth="1"/>
    <col min="10499" max="10500" width="18.375" style="16" customWidth="1"/>
    <col min="10501" max="10501" width="15.75" style="16" customWidth="1"/>
    <col min="10502" max="10502" width="6.625" style="16" customWidth="1"/>
    <col min="10503" max="10752" width="7.875" style="16"/>
    <col min="10753" max="10753" width="45.875" style="16" customWidth="1"/>
    <col min="10754" max="10754" width="18.75" style="16" customWidth="1"/>
    <col min="10755" max="10756" width="18.375" style="16" customWidth="1"/>
    <col min="10757" max="10757" width="15.75" style="16" customWidth="1"/>
    <col min="10758" max="10758" width="6.625" style="16" customWidth="1"/>
    <col min="10759" max="11008" width="7.875" style="16"/>
    <col min="11009" max="11009" width="45.875" style="16" customWidth="1"/>
    <col min="11010" max="11010" width="18.75" style="16" customWidth="1"/>
    <col min="11011" max="11012" width="18.375" style="16" customWidth="1"/>
    <col min="11013" max="11013" width="15.75" style="16" customWidth="1"/>
    <col min="11014" max="11014" width="6.625" style="16" customWidth="1"/>
    <col min="11015" max="11264" width="7.875" style="16"/>
    <col min="11265" max="11265" width="45.875" style="16" customWidth="1"/>
    <col min="11266" max="11266" width="18.75" style="16" customWidth="1"/>
    <col min="11267" max="11268" width="18.375" style="16" customWidth="1"/>
    <col min="11269" max="11269" width="15.75" style="16" customWidth="1"/>
    <col min="11270" max="11270" width="6.625" style="16" customWidth="1"/>
    <col min="11271" max="11520" width="7.875" style="16"/>
    <col min="11521" max="11521" width="45.875" style="16" customWidth="1"/>
    <col min="11522" max="11522" width="18.75" style="16" customWidth="1"/>
    <col min="11523" max="11524" width="18.375" style="16" customWidth="1"/>
    <col min="11525" max="11525" width="15.75" style="16" customWidth="1"/>
    <col min="11526" max="11526" width="6.625" style="16" customWidth="1"/>
    <col min="11527" max="11776" width="7.875" style="16"/>
    <col min="11777" max="11777" width="45.875" style="16" customWidth="1"/>
    <col min="11778" max="11778" width="18.75" style="16" customWidth="1"/>
    <col min="11779" max="11780" width="18.375" style="16" customWidth="1"/>
    <col min="11781" max="11781" width="15.75" style="16" customWidth="1"/>
    <col min="11782" max="11782" width="6.625" style="16" customWidth="1"/>
    <col min="11783" max="12032" width="7.875" style="16"/>
    <col min="12033" max="12033" width="45.875" style="16" customWidth="1"/>
    <col min="12034" max="12034" width="18.75" style="16" customWidth="1"/>
    <col min="12035" max="12036" width="18.375" style="16" customWidth="1"/>
    <col min="12037" max="12037" width="15.75" style="16" customWidth="1"/>
    <col min="12038" max="12038" width="6.625" style="16" customWidth="1"/>
    <col min="12039" max="12288" width="7.875" style="16"/>
    <col min="12289" max="12289" width="45.875" style="16" customWidth="1"/>
    <col min="12290" max="12290" width="18.75" style="16" customWidth="1"/>
    <col min="12291" max="12292" width="18.375" style="16" customWidth="1"/>
    <col min="12293" max="12293" width="15.75" style="16" customWidth="1"/>
    <col min="12294" max="12294" width="6.625" style="16" customWidth="1"/>
    <col min="12295" max="12544" width="7.875" style="16"/>
    <col min="12545" max="12545" width="45.875" style="16" customWidth="1"/>
    <col min="12546" max="12546" width="18.75" style="16" customWidth="1"/>
    <col min="12547" max="12548" width="18.375" style="16" customWidth="1"/>
    <col min="12549" max="12549" width="15.75" style="16" customWidth="1"/>
    <col min="12550" max="12550" width="6.625" style="16" customWidth="1"/>
    <col min="12551" max="12800" width="7.875" style="16"/>
    <col min="12801" max="12801" width="45.875" style="16" customWidth="1"/>
    <col min="12802" max="12802" width="18.75" style="16" customWidth="1"/>
    <col min="12803" max="12804" width="18.375" style="16" customWidth="1"/>
    <col min="12805" max="12805" width="15.75" style="16" customWidth="1"/>
    <col min="12806" max="12806" width="6.625" style="16" customWidth="1"/>
    <col min="12807" max="13056" width="7.875" style="16"/>
    <col min="13057" max="13057" width="45.875" style="16" customWidth="1"/>
    <col min="13058" max="13058" width="18.75" style="16" customWidth="1"/>
    <col min="13059" max="13060" width="18.375" style="16" customWidth="1"/>
    <col min="13061" max="13061" width="15.75" style="16" customWidth="1"/>
    <col min="13062" max="13062" width="6.625" style="16" customWidth="1"/>
    <col min="13063" max="13312" width="7.875" style="16"/>
    <col min="13313" max="13313" width="45.875" style="16" customWidth="1"/>
    <col min="13314" max="13314" width="18.75" style="16" customWidth="1"/>
    <col min="13315" max="13316" width="18.375" style="16" customWidth="1"/>
    <col min="13317" max="13317" width="15.75" style="16" customWidth="1"/>
    <col min="13318" max="13318" width="6.625" style="16" customWidth="1"/>
    <col min="13319" max="13568" width="7.875" style="16"/>
    <col min="13569" max="13569" width="45.875" style="16" customWidth="1"/>
    <col min="13570" max="13570" width="18.75" style="16" customWidth="1"/>
    <col min="13571" max="13572" width="18.375" style="16" customWidth="1"/>
    <col min="13573" max="13573" width="15.75" style="16" customWidth="1"/>
    <col min="13574" max="13574" width="6.625" style="16" customWidth="1"/>
    <col min="13575" max="13824" width="7.875" style="16"/>
    <col min="13825" max="13825" width="45.875" style="16" customWidth="1"/>
    <col min="13826" max="13826" width="18.75" style="16" customWidth="1"/>
    <col min="13827" max="13828" width="18.375" style="16" customWidth="1"/>
    <col min="13829" max="13829" width="15.75" style="16" customWidth="1"/>
    <col min="13830" max="13830" width="6.625" style="16" customWidth="1"/>
    <col min="13831" max="14080" width="7.875" style="16"/>
    <col min="14081" max="14081" width="45.875" style="16" customWidth="1"/>
    <col min="14082" max="14082" width="18.75" style="16" customWidth="1"/>
    <col min="14083" max="14084" width="18.375" style="16" customWidth="1"/>
    <col min="14085" max="14085" width="15.75" style="16" customWidth="1"/>
    <col min="14086" max="14086" width="6.625" style="16" customWidth="1"/>
    <col min="14087" max="14336" width="7.875" style="16"/>
    <col min="14337" max="14337" width="45.875" style="16" customWidth="1"/>
    <col min="14338" max="14338" width="18.75" style="16" customWidth="1"/>
    <col min="14339" max="14340" width="18.375" style="16" customWidth="1"/>
    <col min="14341" max="14341" width="15.75" style="16" customWidth="1"/>
    <col min="14342" max="14342" width="6.625" style="16" customWidth="1"/>
    <col min="14343" max="14592" width="7.875" style="16"/>
    <col min="14593" max="14593" width="45.875" style="16" customWidth="1"/>
    <col min="14594" max="14594" width="18.75" style="16" customWidth="1"/>
    <col min="14595" max="14596" width="18.375" style="16" customWidth="1"/>
    <col min="14597" max="14597" width="15.75" style="16" customWidth="1"/>
    <col min="14598" max="14598" width="6.625" style="16" customWidth="1"/>
    <col min="14599" max="14848" width="7.875" style="16"/>
    <col min="14849" max="14849" width="45.875" style="16" customWidth="1"/>
    <col min="14850" max="14850" width="18.75" style="16" customWidth="1"/>
    <col min="14851" max="14852" width="18.375" style="16" customWidth="1"/>
    <col min="14853" max="14853" width="15.75" style="16" customWidth="1"/>
    <col min="14854" max="14854" width="6.625" style="16" customWidth="1"/>
    <col min="14855" max="15104" width="7.875" style="16"/>
    <col min="15105" max="15105" width="45.875" style="16" customWidth="1"/>
    <col min="15106" max="15106" width="18.75" style="16" customWidth="1"/>
    <col min="15107" max="15108" width="18.375" style="16" customWidth="1"/>
    <col min="15109" max="15109" width="15.75" style="16" customWidth="1"/>
    <col min="15110" max="15110" width="6.625" style="16" customWidth="1"/>
    <col min="15111" max="15360" width="7.875" style="16"/>
    <col min="15361" max="15361" width="45.875" style="16" customWidth="1"/>
    <col min="15362" max="15362" width="18.75" style="16" customWidth="1"/>
    <col min="15363" max="15364" width="18.375" style="16" customWidth="1"/>
    <col min="15365" max="15365" width="15.75" style="16" customWidth="1"/>
    <col min="15366" max="15366" width="6.625" style="16" customWidth="1"/>
    <col min="15367" max="15616" width="7.875" style="16"/>
    <col min="15617" max="15617" width="45.875" style="16" customWidth="1"/>
    <col min="15618" max="15618" width="18.75" style="16" customWidth="1"/>
    <col min="15619" max="15620" width="18.375" style="16" customWidth="1"/>
    <col min="15621" max="15621" width="15.75" style="16" customWidth="1"/>
    <col min="15622" max="15622" width="6.625" style="16" customWidth="1"/>
    <col min="15623" max="15872" width="7.875" style="16"/>
    <col min="15873" max="15873" width="45.875" style="16" customWidth="1"/>
    <col min="15874" max="15874" width="18.75" style="16" customWidth="1"/>
    <col min="15875" max="15876" width="18.375" style="16" customWidth="1"/>
    <col min="15877" max="15877" width="15.75" style="16" customWidth="1"/>
    <col min="15878" max="15878" width="6.625" style="16" customWidth="1"/>
    <col min="15879" max="16128" width="7.875" style="16"/>
    <col min="16129" max="16129" width="45.875" style="16" customWidth="1"/>
    <col min="16130" max="16130" width="18.75" style="16" customWidth="1"/>
    <col min="16131" max="16132" width="18.375" style="16" customWidth="1"/>
    <col min="16133" max="16133" width="15.75" style="16" customWidth="1"/>
    <col min="16134" max="16134" width="6.625" style="16" customWidth="1"/>
    <col min="16135" max="16384" width="7.875" style="16"/>
  </cols>
  <sheetData>
    <row r="1" spans="1:6" ht="13.5" hidden="1" customHeight="1">
      <c r="A1" s="12"/>
    </row>
    <row r="2" spans="1:6" ht="36.75" customHeight="1">
      <c r="A2" s="308" t="s">
        <v>626</v>
      </c>
      <c r="B2" s="308"/>
      <c r="C2" s="308"/>
      <c r="D2" s="308"/>
      <c r="E2" s="308"/>
    </row>
    <row r="3" spans="1:6" ht="27.75" customHeight="1">
      <c r="A3" s="17"/>
      <c r="E3" s="18" t="s">
        <v>84</v>
      </c>
    </row>
    <row r="4" spans="1:6" s="20" customFormat="1" ht="27.2" customHeight="1">
      <c r="A4" s="309" t="s">
        <v>85</v>
      </c>
      <c r="B4" s="311" t="s">
        <v>375</v>
      </c>
      <c r="C4" s="311" t="s">
        <v>627</v>
      </c>
      <c r="D4" s="313" t="s">
        <v>628</v>
      </c>
      <c r="E4" s="313"/>
      <c r="F4" s="19"/>
    </row>
    <row r="5" spans="1:6" s="20" customFormat="1" ht="27.2" customHeight="1">
      <c r="A5" s="310"/>
      <c r="B5" s="312"/>
      <c r="C5" s="312"/>
      <c r="D5" s="21" t="s">
        <v>86</v>
      </c>
      <c r="E5" s="21" t="s">
        <v>87</v>
      </c>
      <c r="F5" s="19"/>
    </row>
    <row r="6" spans="1:6" s="27" customFormat="1" ht="27.2" customHeight="1">
      <c r="A6" s="22" t="s">
        <v>88</v>
      </c>
      <c r="B6" s="23">
        <v>9107</v>
      </c>
      <c r="C6" s="29">
        <v>9758</v>
      </c>
      <c r="D6" s="24">
        <f>C6-B6</f>
        <v>651</v>
      </c>
      <c r="E6" s="25">
        <f>IF(B6=0,,D6/B6*100)</f>
        <v>7.148347425057648</v>
      </c>
      <c r="F6" s="26"/>
    </row>
    <row r="7" spans="1:6" s="31" customFormat="1" ht="27.2" customHeight="1">
      <c r="A7" s="28" t="s">
        <v>89</v>
      </c>
      <c r="B7" s="29"/>
      <c r="C7" s="29"/>
      <c r="D7" s="24">
        <f>C7-B7</f>
        <v>0</v>
      </c>
      <c r="E7" s="25">
        <f>IF(B7=0,,D7/B7*100)</f>
        <v>0</v>
      </c>
      <c r="F7" s="30"/>
    </row>
    <row r="8" spans="1:6" s="31" customFormat="1" ht="27.2" customHeight="1">
      <c r="A8" s="32" t="s">
        <v>90</v>
      </c>
      <c r="B8" s="23">
        <v>9107</v>
      </c>
      <c r="C8" s="29">
        <v>9758</v>
      </c>
      <c r="D8" s="24">
        <f>C8-B8</f>
        <v>651</v>
      </c>
      <c r="E8" s="25">
        <f>IF(B8=0,,D8/B8*100)</f>
        <v>7.148347425057648</v>
      </c>
      <c r="F8" s="30"/>
    </row>
    <row r="9" spans="1:6" s="31" customFormat="1" ht="27.2" customHeight="1">
      <c r="A9" s="28" t="s">
        <v>91</v>
      </c>
      <c r="B9" s="23"/>
      <c r="C9" s="29"/>
      <c r="D9" s="24"/>
      <c r="E9" s="25"/>
      <c r="F9" s="30"/>
    </row>
    <row r="10" spans="1:6" s="31" customFormat="1" ht="27.2" customHeight="1">
      <c r="A10" s="28" t="s">
        <v>92</v>
      </c>
      <c r="B10" s="23"/>
      <c r="C10" s="23"/>
      <c r="D10" s="24"/>
      <c r="E10" s="25"/>
      <c r="F10" s="30"/>
    </row>
    <row r="11" spans="1:6" s="31" customFormat="1" ht="27.2" customHeight="1">
      <c r="A11" s="33" t="s">
        <v>93</v>
      </c>
      <c r="B11" s="23"/>
      <c r="C11" s="23"/>
      <c r="D11" s="24"/>
      <c r="E11" s="25"/>
      <c r="F11" s="30"/>
    </row>
    <row r="12" spans="1:6" s="31" customFormat="1" ht="27.2" customHeight="1">
      <c r="A12" s="28" t="s">
        <v>94</v>
      </c>
      <c r="B12" s="23"/>
      <c r="C12" s="23"/>
      <c r="D12" s="24"/>
      <c r="E12" s="25"/>
      <c r="F12" s="30"/>
    </row>
  </sheetData>
  <mergeCells count="5">
    <mergeCell ref="A2:E2"/>
    <mergeCell ref="A4:A5"/>
    <mergeCell ref="B4:B5"/>
    <mergeCell ref="C4:C5"/>
    <mergeCell ref="D4:E4"/>
  </mergeCells>
  <phoneticPr fontId="9" type="noConversion"/>
  <printOptions horizontalCentered="1"/>
  <pageMargins left="0.9" right="0.75" top="0.75" bottom="0.75" header="0.51" footer="0.51"/>
  <pageSetup paperSize="9" orientation="landscape" r:id="rId1"/>
  <headerFooter scaleWithDoc="0" alignWithMargins="0">
    <oddFooter>&amp;C第 &amp;P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8"/>
  </sheetPr>
  <dimension ref="A1:F12"/>
  <sheetViews>
    <sheetView workbookViewId="0">
      <selection activeCell="H14" sqref="H14"/>
    </sheetView>
  </sheetViews>
  <sheetFormatPr defaultColWidth="7.875" defaultRowHeight="14.25"/>
  <cols>
    <col min="1" max="1" width="45.875" style="16" customWidth="1"/>
    <col min="2" max="2" width="18.75" style="16" customWidth="1"/>
    <col min="3" max="4" width="18.375" style="16" customWidth="1"/>
    <col min="5" max="5" width="15.75" style="16" customWidth="1"/>
    <col min="6" max="6" width="11.125" style="16" customWidth="1"/>
    <col min="7" max="256" width="7.875" style="16"/>
    <col min="257" max="257" width="45.875" style="16" customWidth="1"/>
    <col min="258" max="258" width="18.75" style="16" customWidth="1"/>
    <col min="259" max="260" width="18.375" style="16" customWidth="1"/>
    <col min="261" max="261" width="15.75" style="16" customWidth="1"/>
    <col min="262" max="262" width="11.125" style="16" customWidth="1"/>
    <col min="263" max="512" width="7.875" style="16"/>
    <col min="513" max="513" width="45.875" style="16" customWidth="1"/>
    <col min="514" max="514" width="18.75" style="16" customWidth="1"/>
    <col min="515" max="516" width="18.375" style="16" customWidth="1"/>
    <col min="517" max="517" width="15.75" style="16" customWidth="1"/>
    <col min="518" max="518" width="11.125" style="16" customWidth="1"/>
    <col min="519" max="768" width="7.875" style="16"/>
    <col min="769" max="769" width="45.875" style="16" customWidth="1"/>
    <col min="770" max="770" width="18.75" style="16" customWidth="1"/>
    <col min="771" max="772" width="18.375" style="16" customWidth="1"/>
    <col min="773" max="773" width="15.75" style="16" customWidth="1"/>
    <col min="774" max="774" width="11.125" style="16" customWidth="1"/>
    <col min="775" max="1024" width="7.875" style="16"/>
    <col min="1025" max="1025" width="45.875" style="16" customWidth="1"/>
    <col min="1026" max="1026" width="18.75" style="16" customWidth="1"/>
    <col min="1027" max="1028" width="18.375" style="16" customWidth="1"/>
    <col min="1029" max="1029" width="15.75" style="16" customWidth="1"/>
    <col min="1030" max="1030" width="11.125" style="16" customWidth="1"/>
    <col min="1031" max="1280" width="7.875" style="16"/>
    <col min="1281" max="1281" width="45.875" style="16" customWidth="1"/>
    <col min="1282" max="1282" width="18.75" style="16" customWidth="1"/>
    <col min="1283" max="1284" width="18.375" style="16" customWidth="1"/>
    <col min="1285" max="1285" width="15.75" style="16" customWidth="1"/>
    <col min="1286" max="1286" width="11.125" style="16" customWidth="1"/>
    <col min="1287" max="1536" width="7.875" style="16"/>
    <col min="1537" max="1537" width="45.875" style="16" customWidth="1"/>
    <col min="1538" max="1538" width="18.75" style="16" customWidth="1"/>
    <col min="1539" max="1540" width="18.375" style="16" customWidth="1"/>
    <col min="1541" max="1541" width="15.75" style="16" customWidth="1"/>
    <col min="1542" max="1542" width="11.125" style="16" customWidth="1"/>
    <col min="1543" max="1792" width="7.875" style="16"/>
    <col min="1793" max="1793" width="45.875" style="16" customWidth="1"/>
    <col min="1794" max="1794" width="18.75" style="16" customWidth="1"/>
    <col min="1795" max="1796" width="18.375" style="16" customWidth="1"/>
    <col min="1797" max="1797" width="15.75" style="16" customWidth="1"/>
    <col min="1798" max="1798" width="11.125" style="16" customWidth="1"/>
    <col min="1799" max="2048" width="7.875" style="16"/>
    <col min="2049" max="2049" width="45.875" style="16" customWidth="1"/>
    <col min="2050" max="2050" width="18.75" style="16" customWidth="1"/>
    <col min="2051" max="2052" width="18.375" style="16" customWidth="1"/>
    <col min="2053" max="2053" width="15.75" style="16" customWidth="1"/>
    <col min="2054" max="2054" width="11.125" style="16" customWidth="1"/>
    <col min="2055" max="2304" width="7.875" style="16"/>
    <col min="2305" max="2305" width="45.875" style="16" customWidth="1"/>
    <col min="2306" max="2306" width="18.75" style="16" customWidth="1"/>
    <col min="2307" max="2308" width="18.375" style="16" customWidth="1"/>
    <col min="2309" max="2309" width="15.75" style="16" customWidth="1"/>
    <col min="2310" max="2310" width="11.125" style="16" customWidth="1"/>
    <col min="2311" max="2560" width="7.875" style="16"/>
    <col min="2561" max="2561" width="45.875" style="16" customWidth="1"/>
    <col min="2562" max="2562" width="18.75" style="16" customWidth="1"/>
    <col min="2563" max="2564" width="18.375" style="16" customWidth="1"/>
    <col min="2565" max="2565" width="15.75" style="16" customWidth="1"/>
    <col min="2566" max="2566" width="11.125" style="16" customWidth="1"/>
    <col min="2567" max="2816" width="7.875" style="16"/>
    <col min="2817" max="2817" width="45.875" style="16" customWidth="1"/>
    <col min="2818" max="2818" width="18.75" style="16" customWidth="1"/>
    <col min="2819" max="2820" width="18.375" style="16" customWidth="1"/>
    <col min="2821" max="2821" width="15.75" style="16" customWidth="1"/>
    <col min="2822" max="2822" width="11.125" style="16" customWidth="1"/>
    <col min="2823" max="3072" width="7.875" style="16"/>
    <col min="3073" max="3073" width="45.875" style="16" customWidth="1"/>
    <col min="3074" max="3074" width="18.75" style="16" customWidth="1"/>
    <col min="3075" max="3076" width="18.375" style="16" customWidth="1"/>
    <col min="3077" max="3077" width="15.75" style="16" customWidth="1"/>
    <col min="3078" max="3078" width="11.125" style="16" customWidth="1"/>
    <col min="3079" max="3328" width="7.875" style="16"/>
    <col min="3329" max="3329" width="45.875" style="16" customWidth="1"/>
    <col min="3330" max="3330" width="18.75" style="16" customWidth="1"/>
    <col min="3331" max="3332" width="18.375" style="16" customWidth="1"/>
    <col min="3333" max="3333" width="15.75" style="16" customWidth="1"/>
    <col min="3334" max="3334" width="11.125" style="16" customWidth="1"/>
    <col min="3335" max="3584" width="7.875" style="16"/>
    <col min="3585" max="3585" width="45.875" style="16" customWidth="1"/>
    <col min="3586" max="3586" width="18.75" style="16" customWidth="1"/>
    <col min="3587" max="3588" width="18.375" style="16" customWidth="1"/>
    <col min="3589" max="3589" width="15.75" style="16" customWidth="1"/>
    <col min="3590" max="3590" width="11.125" style="16" customWidth="1"/>
    <col min="3591" max="3840" width="7.875" style="16"/>
    <col min="3841" max="3841" width="45.875" style="16" customWidth="1"/>
    <col min="3842" max="3842" width="18.75" style="16" customWidth="1"/>
    <col min="3843" max="3844" width="18.375" style="16" customWidth="1"/>
    <col min="3845" max="3845" width="15.75" style="16" customWidth="1"/>
    <col min="3846" max="3846" width="11.125" style="16" customWidth="1"/>
    <col min="3847" max="4096" width="7.875" style="16"/>
    <col min="4097" max="4097" width="45.875" style="16" customWidth="1"/>
    <col min="4098" max="4098" width="18.75" style="16" customWidth="1"/>
    <col min="4099" max="4100" width="18.375" style="16" customWidth="1"/>
    <col min="4101" max="4101" width="15.75" style="16" customWidth="1"/>
    <col min="4102" max="4102" width="11.125" style="16" customWidth="1"/>
    <col min="4103" max="4352" width="7.875" style="16"/>
    <col min="4353" max="4353" width="45.875" style="16" customWidth="1"/>
    <col min="4354" max="4354" width="18.75" style="16" customWidth="1"/>
    <col min="4355" max="4356" width="18.375" style="16" customWidth="1"/>
    <col min="4357" max="4357" width="15.75" style="16" customWidth="1"/>
    <col min="4358" max="4358" width="11.125" style="16" customWidth="1"/>
    <col min="4359" max="4608" width="7.875" style="16"/>
    <col min="4609" max="4609" width="45.875" style="16" customWidth="1"/>
    <col min="4610" max="4610" width="18.75" style="16" customWidth="1"/>
    <col min="4611" max="4612" width="18.375" style="16" customWidth="1"/>
    <col min="4613" max="4613" width="15.75" style="16" customWidth="1"/>
    <col min="4614" max="4614" width="11.125" style="16" customWidth="1"/>
    <col min="4615" max="4864" width="7.875" style="16"/>
    <col min="4865" max="4865" width="45.875" style="16" customWidth="1"/>
    <col min="4866" max="4866" width="18.75" style="16" customWidth="1"/>
    <col min="4867" max="4868" width="18.375" style="16" customWidth="1"/>
    <col min="4869" max="4869" width="15.75" style="16" customWidth="1"/>
    <col min="4870" max="4870" width="11.125" style="16" customWidth="1"/>
    <col min="4871" max="5120" width="7.875" style="16"/>
    <col min="5121" max="5121" width="45.875" style="16" customWidth="1"/>
    <col min="5122" max="5122" width="18.75" style="16" customWidth="1"/>
    <col min="5123" max="5124" width="18.375" style="16" customWidth="1"/>
    <col min="5125" max="5125" width="15.75" style="16" customWidth="1"/>
    <col min="5126" max="5126" width="11.125" style="16" customWidth="1"/>
    <col min="5127" max="5376" width="7.875" style="16"/>
    <col min="5377" max="5377" width="45.875" style="16" customWidth="1"/>
    <col min="5378" max="5378" width="18.75" style="16" customWidth="1"/>
    <col min="5379" max="5380" width="18.375" style="16" customWidth="1"/>
    <col min="5381" max="5381" width="15.75" style="16" customWidth="1"/>
    <col min="5382" max="5382" width="11.125" style="16" customWidth="1"/>
    <col min="5383" max="5632" width="7.875" style="16"/>
    <col min="5633" max="5633" width="45.875" style="16" customWidth="1"/>
    <col min="5634" max="5634" width="18.75" style="16" customWidth="1"/>
    <col min="5635" max="5636" width="18.375" style="16" customWidth="1"/>
    <col min="5637" max="5637" width="15.75" style="16" customWidth="1"/>
    <col min="5638" max="5638" width="11.125" style="16" customWidth="1"/>
    <col min="5639" max="5888" width="7.875" style="16"/>
    <col min="5889" max="5889" width="45.875" style="16" customWidth="1"/>
    <col min="5890" max="5890" width="18.75" style="16" customWidth="1"/>
    <col min="5891" max="5892" width="18.375" style="16" customWidth="1"/>
    <col min="5893" max="5893" width="15.75" style="16" customWidth="1"/>
    <col min="5894" max="5894" width="11.125" style="16" customWidth="1"/>
    <col min="5895" max="6144" width="7.875" style="16"/>
    <col min="6145" max="6145" width="45.875" style="16" customWidth="1"/>
    <col min="6146" max="6146" width="18.75" style="16" customWidth="1"/>
    <col min="6147" max="6148" width="18.375" style="16" customWidth="1"/>
    <col min="6149" max="6149" width="15.75" style="16" customWidth="1"/>
    <col min="6150" max="6150" width="11.125" style="16" customWidth="1"/>
    <col min="6151" max="6400" width="7.875" style="16"/>
    <col min="6401" max="6401" width="45.875" style="16" customWidth="1"/>
    <col min="6402" max="6402" width="18.75" style="16" customWidth="1"/>
    <col min="6403" max="6404" width="18.375" style="16" customWidth="1"/>
    <col min="6405" max="6405" width="15.75" style="16" customWidth="1"/>
    <col min="6406" max="6406" width="11.125" style="16" customWidth="1"/>
    <col min="6407" max="6656" width="7.875" style="16"/>
    <col min="6657" max="6657" width="45.875" style="16" customWidth="1"/>
    <col min="6658" max="6658" width="18.75" style="16" customWidth="1"/>
    <col min="6659" max="6660" width="18.375" style="16" customWidth="1"/>
    <col min="6661" max="6661" width="15.75" style="16" customWidth="1"/>
    <col min="6662" max="6662" width="11.125" style="16" customWidth="1"/>
    <col min="6663" max="6912" width="7.875" style="16"/>
    <col min="6913" max="6913" width="45.875" style="16" customWidth="1"/>
    <col min="6914" max="6914" width="18.75" style="16" customWidth="1"/>
    <col min="6915" max="6916" width="18.375" style="16" customWidth="1"/>
    <col min="6917" max="6917" width="15.75" style="16" customWidth="1"/>
    <col min="6918" max="6918" width="11.125" style="16" customWidth="1"/>
    <col min="6919" max="7168" width="7.875" style="16"/>
    <col min="7169" max="7169" width="45.875" style="16" customWidth="1"/>
    <col min="7170" max="7170" width="18.75" style="16" customWidth="1"/>
    <col min="7171" max="7172" width="18.375" style="16" customWidth="1"/>
    <col min="7173" max="7173" width="15.75" style="16" customWidth="1"/>
    <col min="7174" max="7174" width="11.125" style="16" customWidth="1"/>
    <col min="7175" max="7424" width="7.875" style="16"/>
    <col min="7425" max="7425" width="45.875" style="16" customWidth="1"/>
    <col min="7426" max="7426" width="18.75" style="16" customWidth="1"/>
    <col min="7427" max="7428" width="18.375" style="16" customWidth="1"/>
    <col min="7429" max="7429" width="15.75" style="16" customWidth="1"/>
    <col min="7430" max="7430" width="11.125" style="16" customWidth="1"/>
    <col min="7431" max="7680" width="7.875" style="16"/>
    <col min="7681" max="7681" width="45.875" style="16" customWidth="1"/>
    <col min="7682" max="7682" width="18.75" style="16" customWidth="1"/>
    <col min="7683" max="7684" width="18.375" style="16" customWidth="1"/>
    <col min="7685" max="7685" width="15.75" style="16" customWidth="1"/>
    <col min="7686" max="7686" width="11.125" style="16" customWidth="1"/>
    <col min="7687" max="7936" width="7.875" style="16"/>
    <col min="7937" max="7937" width="45.875" style="16" customWidth="1"/>
    <col min="7938" max="7938" width="18.75" style="16" customWidth="1"/>
    <col min="7939" max="7940" width="18.375" style="16" customWidth="1"/>
    <col min="7941" max="7941" width="15.75" style="16" customWidth="1"/>
    <col min="7942" max="7942" width="11.125" style="16" customWidth="1"/>
    <col min="7943" max="8192" width="7.875" style="16"/>
    <col min="8193" max="8193" width="45.875" style="16" customWidth="1"/>
    <col min="8194" max="8194" width="18.75" style="16" customWidth="1"/>
    <col min="8195" max="8196" width="18.375" style="16" customWidth="1"/>
    <col min="8197" max="8197" width="15.75" style="16" customWidth="1"/>
    <col min="8198" max="8198" width="11.125" style="16" customWidth="1"/>
    <col min="8199" max="8448" width="7.875" style="16"/>
    <col min="8449" max="8449" width="45.875" style="16" customWidth="1"/>
    <col min="8450" max="8450" width="18.75" style="16" customWidth="1"/>
    <col min="8451" max="8452" width="18.375" style="16" customWidth="1"/>
    <col min="8453" max="8453" width="15.75" style="16" customWidth="1"/>
    <col min="8454" max="8454" width="11.125" style="16" customWidth="1"/>
    <col min="8455" max="8704" width="7.875" style="16"/>
    <col min="8705" max="8705" width="45.875" style="16" customWidth="1"/>
    <col min="8706" max="8706" width="18.75" style="16" customWidth="1"/>
    <col min="8707" max="8708" width="18.375" style="16" customWidth="1"/>
    <col min="8709" max="8709" width="15.75" style="16" customWidth="1"/>
    <col min="8710" max="8710" width="11.125" style="16" customWidth="1"/>
    <col min="8711" max="8960" width="7.875" style="16"/>
    <col min="8961" max="8961" width="45.875" style="16" customWidth="1"/>
    <col min="8962" max="8962" width="18.75" style="16" customWidth="1"/>
    <col min="8963" max="8964" width="18.375" style="16" customWidth="1"/>
    <col min="8965" max="8965" width="15.75" style="16" customWidth="1"/>
    <col min="8966" max="8966" width="11.125" style="16" customWidth="1"/>
    <col min="8967" max="9216" width="7.875" style="16"/>
    <col min="9217" max="9217" width="45.875" style="16" customWidth="1"/>
    <col min="9218" max="9218" width="18.75" style="16" customWidth="1"/>
    <col min="9219" max="9220" width="18.375" style="16" customWidth="1"/>
    <col min="9221" max="9221" width="15.75" style="16" customWidth="1"/>
    <col min="9222" max="9222" width="11.125" style="16" customWidth="1"/>
    <col min="9223" max="9472" width="7.875" style="16"/>
    <col min="9473" max="9473" width="45.875" style="16" customWidth="1"/>
    <col min="9474" max="9474" width="18.75" style="16" customWidth="1"/>
    <col min="9475" max="9476" width="18.375" style="16" customWidth="1"/>
    <col min="9477" max="9477" width="15.75" style="16" customWidth="1"/>
    <col min="9478" max="9478" width="11.125" style="16" customWidth="1"/>
    <col min="9479" max="9728" width="7.875" style="16"/>
    <col min="9729" max="9729" width="45.875" style="16" customWidth="1"/>
    <col min="9730" max="9730" width="18.75" style="16" customWidth="1"/>
    <col min="9731" max="9732" width="18.375" style="16" customWidth="1"/>
    <col min="9733" max="9733" width="15.75" style="16" customWidth="1"/>
    <col min="9734" max="9734" width="11.125" style="16" customWidth="1"/>
    <col min="9735" max="9984" width="7.875" style="16"/>
    <col min="9985" max="9985" width="45.875" style="16" customWidth="1"/>
    <col min="9986" max="9986" width="18.75" style="16" customWidth="1"/>
    <col min="9987" max="9988" width="18.375" style="16" customWidth="1"/>
    <col min="9989" max="9989" width="15.75" style="16" customWidth="1"/>
    <col min="9990" max="9990" width="11.125" style="16" customWidth="1"/>
    <col min="9991" max="10240" width="7.875" style="16"/>
    <col min="10241" max="10241" width="45.875" style="16" customWidth="1"/>
    <col min="10242" max="10242" width="18.75" style="16" customWidth="1"/>
    <col min="10243" max="10244" width="18.375" style="16" customWidth="1"/>
    <col min="10245" max="10245" width="15.75" style="16" customWidth="1"/>
    <col min="10246" max="10246" width="11.125" style="16" customWidth="1"/>
    <col min="10247" max="10496" width="7.875" style="16"/>
    <col min="10497" max="10497" width="45.875" style="16" customWidth="1"/>
    <col min="10498" max="10498" width="18.75" style="16" customWidth="1"/>
    <col min="10499" max="10500" width="18.375" style="16" customWidth="1"/>
    <col min="10501" max="10501" width="15.75" style="16" customWidth="1"/>
    <col min="10502" max="10502" width="11.125" style="16" customWidth="1"/>
    <col min="10503" max="10752" width="7.875" style="16"/>
    <col min="10753" max="10753" width="45.875" style="16" customWidth="1"/>
    <col min="10754" max="10754" width="18.75" style="16" customWidth="1"/>
    <col min="10755" max="10756" width="18.375" style="16" customWidth="1"/>
    <col min="10757" max="10757" width="15.75" style="16" customWidth="1"/>
    <col min="10758" max="10758" width="11.125" style="16" customWidth="1"/>
    <col min="10759" max="11008" width="7.875" style="16"/>
    <col min="11009" max="11009" width="45.875" style="16" customWidth="1"/>
    <col min="11010" max="11010" width="18.75" style="16" customWidth="1"/>
    <col min="11011" max="11012" width="18.375" style="16" customWidth="1"/>
    <col min="11013" max="11013" width="15.75" style="16" customWidth="1"/>
    <col min="11014" max="11014" width="11.125" style="16" customWidth="1"/>
    <col min="11015" max="11264" width="7.875" style="16"/>
    <col min="11265" max="11265" width="45.875" style="16" customWidth="1"/>
    <col min="11266" max="11266" width="18.75" style="16" customWidth="1"/>
    <col min="11267" max="11268" width="18.375" style="16" customWidth="1"/>
    <col min="11269" max="11269" width="15.75" style="16" customWidth="1"/>
    <col min="11270" max="11270" width="11.125" style="16" customWidth="1"/>
    <col min="11271" max="11520" width="7.875" style="16"/>
    <col min="11521" max="11521" width="45.875" style="16" customWidth="1"/>
    <col min="11522" max="11522" width="18.75" style="16" customWidth="1"/>
    <col min="11523" max="11524" width="18.375" style="16" customWidth="1"/>
    <col min="11525" max="11525" width="15.75" style="16" customWidth="1"/>
    <col min="11526" max="11526" width="11.125" style="16" customWidth="1"/>
    <col min="11527" max="11776" width="7.875" style="16"/>
    <col min="11777" max="11777" width="45.875" style="16" customWidth="1"/>
    <col min="11778" max="11778" width="18.75" style="16" customWidth="1"/>
    <col min="11779" max="11780" width="18.375" style="16" customWidth="1"/>
    <col min="11781" max="11781" width="15.75" style="16" customWidth="1"/>
    <col min="11782" max="11782" width="11.125" style="16" customWidth="1"/>
    <col min="11783" max="12032" width="7.875" style="16"/>
    <col min="12033" max="12033" width="45.875" style="16" customWidth="1"/>
    <col min="12034" max="12034" width="18.75" style="16" customWidth="1"/>
    <col min="12035" max="12036" width="18.375" style="16" customWidth="1"/>
    <col min="12037" max="12037" width="15.75" style="16" customWidth="1"/>
    <col min="12038" max="12038" width="11.125" style="16" customWidth="1"/>
    <col min="12039" max="12288" width="7.875" style="16"/>
    <col min="12289" max="12289" width="45.875" style="16" customWidth="1"/>
    <col min="12290" max="12290" width="18.75" style="16" customWidth="1"/>
    <col min="12291" max="12292" width="18.375" style="16" customWidth="1"/>
    <col min="12293" max="12293" width="15.75" style="16" customWidth="1"/>
    <col min="12294" max="12294" width="11.125" style="16" customWidth="1"/>
    <col min="12295" max="12544" width="7.875" style="16"/>
    <col min="12545" max="12545" width="45.875" style="16" customWidth="1"/>
    <col min="12546" max="12546" width="18.75" style="16" customWidth="1"/>
    <col min="12547" max="12548" width="18.375" style="16" customWidth="1"/>
    <col min="12549" max="12549" width="15.75" style="16" customWidth="1"/>
    <col min="12550" max="12550" width="11.125" style="16" customWidth="1"/>
    <col min="12551" max="12800" width="7.875" style="16"/>
    <col min="12801" max="12801" width="45.875" style="16" customWidth="1"/>
    <col min="12802" max="12802" width="18.75" style="16" customWidth="1"/>
    <col min="12803" max="12804" width="18.375" style="16" customWidth="1"/>
    <col min="12805" max="12805" width="15.75" style="16" customWidth="1"/>
    <col min="12806" max="12806" width="11.125" style="16" customWidth="1"/>
    <col min="12807" max="13056" width="7.875" style="16"/>
    <col min="13057" max="13057" width="45.875" style="16" customWidth="1"/>
    <col min="13058" max="13058" width="18.75" style="16" customWidth="1"/>
    <col min="13059" max="13060" width="18.375" style="16" customWidth="1"/>
    <col min="13061" max="13061" width="15.75" style="16" customWidth="1"/>
    <col min="13062" max="13062" width="11.125" style="16" customWidth="1"/>
    <col min="13063" max="13312" width="7.875" style="16"/>
    <col min="13313" max="13313" width="45.875" style="16" customWidth="1"/>
    <col min="13314" max="13314" width="18.75" style="16" customWidth="1"/>
    <col min="13315" max="13316" width="18.375" style="16" customWidth="1"/>
    <col min="13317" max="13317" width="15.75" style="16" customWidth="1"/>
    <col min="13318" max="13318" width="11.125" style="16" customWidth="1"/>
    <col min="13319" max="13568" width="7.875" style="16"/>
    <col min="13569" max="13569" width="45.875" style="16" customWidth="1"/>
    <col min="13570" max="13570" width="18.75" style="16" customWidth="1"/>
    <col min="13571" max="13572" width="18.375" style="16" customWidth="1"/>
    <col min="13573" max="13573" width="15.75" style="16" customWidth="1"/>
    <col min="13574" max="13574" width="11.125" style="16" customWidth="1"/>
    <col min="13575" max="13824" width="7.875" style="16"/>
    <col min="13825" max="13825" width="45.875" style="16" customWidth="1"/>
    <col min="13826" max="13826" width="18.75" style="16" customWidth="1"/>
    <col min="13827" max="13828" width="18.375" style="16" customWidth="1"/>
    <col min="13829" max="13829" width="15.75" style="16" customWidth="1"/>
    <col min="13830" max="13830" width="11.125" style="16" customWidth="1"/>
    <col min="13831" max="14080" width="7.875" style="16"/>
    <col min="14081" max="14081" width="45.875" style="16" customWidth="1"/>
    <col min="14082" max="14082" width="18.75" style="16" customWidth="1"/>
    <col min="14083" max="14084" width="18.375" style="16" customWidth="1"/>
    <col min="14085" max="14085" width="15.75" style="16" customWidth="1"/>
    <col min="14086" max="14086" width="11.125" style="16" customWidth="1"/>
    <col min="14087" max="14336" width="7.875" style="16"/>
    <col min="14337" max="14337" width="45.875" style="16" customWidth="1"/>
    <col min="14338" max="14338" width="18.75" style="16" customWidth="1"/>
    <col min="14339" max="14340" width="18.375" style="16" customWidth="1"/>
    <col min="14341" max="14341" width="15.75" style="16" customWidth="1"/>
    <col min="14342" max="14342" width="11.125" style="16" customWidth="1"/>
    <col min="14343" max="14592" width="7.875" style="16"/>
    <col min="14593" max="14593" width="45.875" style="16" customWidth="1"/>
    <col min="14594" max="14594" width="18.75" style="16" customWidth="1"/>
    <col min="14595" max="14596" width="18.375" style="16" customWidth="1"/>
    <col min="14597" max="14597" width="15.75" style="16" customWidth="1"/>
    <col min="14598" max="14598" width="11.125" style="16" customWidth="1"/>
    <col min="14599" max="14848" width="7.875" style="16"/>
    <col min="14849" max="14849" width="45.875" style="16" customWidth="1"/>
    <col min="14850" max="14850" width="18.75" style="16" customWidth="1"/>
    <col min="14851" max="14852" width="18.375" style="16" customWidth="1"/>
    <col min="14853" max="14853" width="15.75" style="16" customWidth="1"/>
    <col min="14854" max="14854" width="11.125" style="16" customWidth="1"/>
    <col min="14855" max="15104" width="7.875" style="16"/>
    <col min="15105" max="15105" width="45.875" style="16" customWidth="1"/>
    <col min="15106" max="15106" width="18.75" style="16" customWidth="1"/>
    <col min="15107" max="15108" width="18.375" style="16" customWidth="1"/>
    <col min="15109" max="15109" width="15.75" style="16" customWidth="1"/>
    <col min="15110" max="15110" width="11.125" style="16" customWidth="1"/>
    <col min="15111" max="15360" width="7.875" style="16"/>
    <col min="15361" max="15361" width="45.875" style="16" customWidth="1"/>
    <col min="15362" max="15362" width="18.75" style="16" customWidth="1"/>
    <col min="15363" max="15364" width="18.375" style="16" customWidth="1"/>
    <col min="15365" max="15365" width="15.75" style="16" customWidth="1"/>
    <col min="15366" max="15366" width="11.125" style="16" customWidth="1"/>
    <col min="15367" max="15616" width="7.875" style="16"/>
    <col min="15617" max="15617" width="45.875" style="16" customWidth="1"/>
    <col min="15618" max="15618" width="18.75" style="16" customWidth="1"/>
    <col min="15619" max="15620" width="18.375" style="16" customWidth="1"/>
    <col min="15621" max="15621" width="15.75" style="16" customWidth="1"/>
    <col min="15622" max="15622" width="11.125" style="16" customWidth="1"/>
    <col min="15623" max="15872" width="7.875" style="16"/>
    <col min="15873" max="15873" width="45.875" style="16" customWidth="1"/>
    <col min="15874" max="15874" width="18.75" style="16" customWidth="1"/>
    <col min="15875" max="15876" width="18.375" style="16" customWidth="1"/>
    <col min="15877" max="15877" width="15.75" style="16" customWidth="1"/>
    <col min="15878" max="15878" width="11.125" style="16" customWidth="1"/>
    <col min="15879" max="16128" width="7.875" style="16"/>
    <col min="16129" max="16129" width="45.875" style="16" customWidth="1"/>
    <col min="16130" max="16130" width="18.75" style="16" customWidth="1"/>
    <col min="16131" max="16132" width="18.375" style="16" customWidth="1"/>
    <col min="16133" max="16133" width="15.75" style="16" customWidth="1"/>
    <col min="16134" max="16134" width="11.125" style="16" customWidth="1"/>
    <col min="16135" max="16384" width="7.875" style="16"/>
  </cols>
  <sheetData>
    <row r="1" spans="1:6" ht="36.75" customHeight="1">
      <c r="A1" s="308" t="s">
        <v>629</v>
      </c>
      <c r="B1" s="308"/>
      <c r="C1" s="308"/>
      <c r="D1" s="308"/>
      <c r="E1" s="308"/>
    </row>
    <row r="2" spans="1:6" ht="27.75" customHeight="1">
      <c r="A2" s="17"/>
      <c r="B2" s="13"/>
      <c r="C2" s="13"/>
      <c r="D2" s="13"/>
      <c r="E2" s="18" t="s">
        <v>84</v>
      </c>
    </row>
    <row r="3" spans="1:6" s="20" customFormat="1" ht="27.2" customHeight="1">
      <c r="A3" s="309" t="s">
        <v>85</v>
      </c>
      <c r="B3" s="311" t="s">
        <v>632</v>
      </c>
      <c r="C3" s="311" t="s">
        <v>630</v>
      </c>
      <c r="D3" s="313" t="s">
        <v>631</v>
      </c>
      <c r="E3" s="313"/>
      <c r="F3" s="19"/>
    </row>
    <row r="4" spans="1:6" s="20" customFormat="1" ht="27.2" customHeight="1">
      <c r="A4" s="310"/>
      <c r="B4" s="312"/>
      <c r="C4" s="312"/>
      <c r="D4" s="21" t="s">
        <v>86</v>
      </c>
      <c r="E4" s="21" t="s">
        <v>87</v>
      </c>
      <c r="F4" s="19"/>
    </row>
    <row r="5" spans="1:6" s="34" customFormat="1" ht="27.2" customHeight="1">
      <c r="A5" s="22" t="s">
        <v>95</v>
      </c>
      <c r="B5" s="23">
        <v>9107</v>
      </c>
      <c r="C5" s="29">
        <v>9758</v>
      </c>
      <c r="D5" s="24">
        <f>C5-B5</f>
        <v>651</v>
      </c>
      <c r="E5" s="25">
        <f>IF(B5=0,,D5/B5*100)</f>
        <v>7.148347425057648</v>
      </c>
    </row>
    <row r="6" spans="1:6" s="31" customFormat="1" ht="27.2" customHeight="1">
      <c r="A6" s="28" t="s">
        <v>96</v>
      </c>
      <c r="B6" s="35"/>
      <c r="C6" s="36"/>
      <c r="D6" s="24">
        <f>C6-B6</f>
        <v>0</v>
      </c>
      <c r="E6" s="25">
        <f>IF(B6=0,,D6/B6*100)</f>
        <v>0</v>
      </c>
    </row>
    <row r="7" spans="1:6" s="31" customFormat="1" ht="27.2" customHeight="1">
      <c r="A7" s="33" t="s">
        <v>97</v>
      </c>
      <c r="B7" s="23">
        <v>9107</v>
      </c>
      <c r="C7" s="29">
        <v>9758</v>
      </c>
      <c r="D7" s="24">
        <f>C7-B7</f>
        <v>651</v>
      </c>
      <c r="E7" s="25">
        <f>IF(B7=0,,D7/B7*100)</f>
        <v>7.148347425057648</v>
      </c>
    </row>
    <row r="8" spans="1:6" s="31" customFormat="1" ht="27.2" customHeight="1">
      <c r="A8" s="28" t="s">
        <v>98</v>
      </c>
      <c r="B8" s="23"/>
      <c r="C8" s="29"/>
      <c r="D8" s="24"/>
      <c r="E8" s="25"/>
    </row>
    <row r="9" spans="1:6" s="31" customFormat="1" ht="27.2" customHeight="1">
      <c r="A9" s="28" t="s">
        <v>99</v>
      </c>
      <c r="B9" s="23"/>
      <c r="C9" s="29"/>
      <c r="D9" s="24"/>
      <c r="E9" s="25"/>
    </row>
    <row r="10" spans="1:6" s="31" customFormat="1" ht="27.2" customHeight="1">
      <c r="A10" s="28" t="s">
        <v>100</v>
      </c>
      <c r="B10" s="23"/>
      <c r="C10" s="23"/>
      <c r="D10" s="24"/>
      <c r="E10" s="25"/>
      <c r="F10" s="30"/>
    </row>
    <row r="11" spans="1:6" s="31" customFormat="1" ht="27.2" customHeight="1">
      <c r="A11" s="28" t="s">
        <v>101</v>
      </c>
      <c r="B11" s="23"/>
      <c r="C11" s="23"/>
      <c r="D11" s="24"/>
      <c r="E11" s="25"/>
    </row>
    <row r="12" spans="1:6" ht="27.75" customHeight="1"/>
  </sheetData>
  <mergeCells count="5">
    <mergeCell ref="A1:E1"/>
    <mergeCell ref="A3:A4"/>
    <mergeCell ref="B3:B4"/>
    <mergeCell ref="C3:C4"/>
    <mergeCell ref="D3:E3"/>
  </mergeCells>
  <phoneticPr fontId="9" type="noConversion"/>
  <printOptions horizontalCentered="1"/>
  <pageMargins left="0.9" right="0.75" top="0.75" bottom="0.75" header="0.51" footer="0.51"/>
  <pageSetup paperSize="9" orientation="landscape" r:id="rId1"/>
  <headerFooter scaleWithDoc="0" alignWithMargins="0">
    <oddFooter>&amp;C第 &amp;P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election activeCell="F6" sqref="F6"/>
    </sheetView>
  </sheetViews>
  <sheetFormatPr defaultColWidth="8.75" defaultRowHeight="13.5" customHeight="1"/>
  <cols>
    <col min="1" max="1" width="7.125" style="50" customWidth="1"/>
    <col min="2" max="2" width="33.375" style="50" customWidth="1"/>
    <col min="3" max="5" width="12.125" style="50" customWidth="1"/>
    <col min="6" max="16384" width="8.75" style="50"/>
  </cols>
  <sheetData>
    <row r="1" spans="1:5" ht="18" customHeight="1">
      <c r="A1" s="47" t="s">
        <v>592</v>
      </c>
      <c r="B1" s="48"/>
      <c r="C1" s="49"/>
      <c r="D1" s="49"/>
      <c r="E1" s="49"/>
    </row>
    <row r="2" spans="1:5" ht="24" customHeight="1">
      <c r="A2" s="239" t="s">
        <v>593</v>
      </c>
      <c r="B2" s="239"/>
      <c r="C2" s="240"/>
      <c r="D2" s="240"/>
      <c r="E2" s="240"/>
    </row>
    <row r="3" spans="1:5" ht="20.25" customHeight="1">
      <c r="A3" s="48"/>
      <c r="B3" s="48"/>
      <c r="C3" s="49"/>
      <c r="D3" s="49"/>
      <c r="E3" s="148" t="s">
        <v>84</v>
      </c>
    </row>
    <row r="4" spans="1:5" ht="33" customHeight="1">
      <c r="A4" s="241" t="s">
        <v>0</v>
      </c>
      <c r="B4" s="242"/>
      <c r="C4" s="243" t="s">
        <v>107</v>
      </c>
      <c r="D4" s="245" t="s">
        <v>2</v>
      </c>
      <c r="E4" s="246"/>
    </row>
    <row r="5" spans="1:5" ht="63" customHeight="1">
      <c r="A5" s="51" t="s">
        <v>3</v>
      </c>
      <c r="B5" s="51" t="s">
        <v>4</v>
      </c>
      <c r="C5" s="244"/>
      <c r="D5" s="149" t="s">
        <v>5</v>
      </c>
      <c r="E5" s="150" t="s">
        <v>108</v>
      </c>
    </row>
    <row r="6" spans="1:5" ht="20.25" customHeight="1">
      <c r="A6" s="52" t="s">
        <v>109</v>
      </c>
      <c r="B6" s="53" t="s">
        <v>110</v>
      </c>
      <c r="C6" s="54">
        <f>SUM(C7:C23)</f>
        <v>61230</v>
      </c>
      <c r="D6" s="54">
        <f>SUM(D7:D23)</f>
        <v>62130</v>
      </c>
      <c r="E6" s="55">
        <f t="shared" ref="E6:E21" si="0">IFERROR($D6/C6,)</f>
        <v>1.0146986771190594</v>
      </c>
    </row>
    <row r="7" spans="1:5" ht="20.25" customHeight="1">
      <c r="A7" s="56" t="s">
        <v>111</v>
      </c>
      <c r="B7" s="57" t="s">
        <v>112</v>
      </c>
      <c r="C7" s="151">
        <v>29700</v>
      </c>
      <c r="D7" s="151">
        <v>29960</v>
      </c>
      <c r="E7" s="59">
        <f t="shared" si="0"/>
        <v>1.0087542087542087</v>
      </c>
    </row>
    <row r="8" spans="1:5" ht="20.25" customHeight="1">
      <c r="A8" s="56" t="s">
        <v>113</v>
      </c>
      <c r="B8" s="57" t="s">
        <v>114</v>
      </c>
      <c r="C8" s="152">
        <v>8500</v>
      </c>
      <c r="D8" s="151">
        <v>9600</v>
      </c>
      <c r="E8" s="59">
        <f t="shared" si="0"/>
        <v>1.1294117647058823</v>
      </c>
    </row>
    <row r="9" spans="1:5" ht="20.25" customHeight="1">
      <c r="A9" s="56" t="s">
        <v>115</v>
      </c>
      <c r="B9" s="57" t="s">
        <v>116</v>
      </c>
      <c r="C9" s="151">
        <v>600</v>
      </c>
      <c r="D9" s="151">
        <v>1000</v>
      </c>
      <c r="E9" s="59">
        <f t="shared" si="0"/>
        <v>1.6666666666666667</v>
      </c>
    </row>
    <row r="10" spans="1:5" ht="20.25" customHeight="1">
      <c r="A10" s="56" t="s">
        <v>117</v>
      </c>
      <c r="B10" s="57" t="s">
        <v>118</v>
      </c>
      <c r="C10" s="151">
        <v>9880</v>
      </c>
      <c r="D10" s="151">
        <v>10000</v>
      </c>
      <c r="E10" s="59">
        <f t="shared" si="0"/>
        <v>1.0121457489878543</v>
      </c>
    </row>
    <row r="11" spans="1:5" ht="20.25" customHeight="1">
      <c r="A11" s="56" t="s">
        <v>119</v>
      </c>
      <c r="B11" s="57" t="s">
        <v>120</v>
      </c>
      <c r="C11" s="151">
        <v>4200</v>
      </c>
      <c r="D11" s="151">
        <v>3680</v>
      </c>
      <c r="E11" s="59">
        <f t="shared" si="0"/>
        <v>0.87619047619047619</v>
      </c>
    </row>
    <row r="12" spans="1:5" ht="20.25" customHeight="1">
      <c r="A12" s="56" t="s">
        <v>121</v>
      </c>
      <c r="B12" s="57" t="s">
        <v>122</v>
      </c>
      <c r="C12" s="151">
        <v>1500</v>
      </c>
      <c r="D12" s="151">
        <v>1990</v>
      </c>
      <c r="E12" s="59">
        <f t="shared" si="0"/>
        <v>1.3266666666666667</v>
      </c>
    </row>
    <row r="13" spans="1:5" ht="20.25" customHeight="1">
      <c r="A13" s="56" t="s">
        <v>123</v>
      </c>
      <c r="B13" s="57" t="s">
        <v>124</v>
      </c>
      <c r="C13" s="151">
        <v>900</v>
      </c>
      <c r="D13" s="151">
        <v>900</v>
      </c>
      <c r="E13" s="59">
        <f t="shared" si="0"/>
        <v>1</v>
      </c>
    </row>
    <row r="14" spans="1:5" ht="20.25" customHeight="1">
      <c r="A14" s="56" t="s">
        <v>125</v>
      </c>
      <c r="B14" s="57" t="s">
        <v>126</v>
      </c>
      <c r="C14" s="151">
        <v>2500</v>
      </c>
      <c r="D14" s="151">
        <v>3000</v>
      </c>
      <c r="E14" s="59">
        <f t="shared" si="0"/>
        <v>1.2</v>
      </c>
    </row>
    <row r="15" spans="1:5" ht="20.25" customHeight="1">
      <c r="A15" s="56" t="s">
        <v>127</v>
      </c>
      <c r="B15" s="57" t="s">
        <v>128</v>
      </c>
      <c r="C15" s="151">
        <v>150</v>
      </c>
      <c r="D15" s="151">
        <v>300</v>
      </c>
      <c r="E15" s="59">
        <f t="shared" si="0"/>
        <v>2</v>
      </c>
    </row>
    <row r="16" spans="1:5" ht="20.25" customHeight="1">
      <c r="A16" s="56" t="s">
        <v>129</v>
      </c>
      <c r="B16" s="57" t="s">
        <v>130</v>
      </c>
      <c r="C16" s="151">
        <v>50</v>
      </c>
      <c r="D16" s="151">
        <v>20</v>
      </c>
      <c r="E16" s="59">
        <f t="shared" si="0"/>
        <v>0.4</v>
      </c>
    </row>
    <row r="17" spans="1:5" ht="20.25" customHeight="1">
      <c r="A17" s="56" t="s">
        <v>131</v>
      </c>
      <c r="B17" s="57" t="s">
        <v>132</v>
      </c>
      <c r="C17" s="151">
        <v>50</v>
      </c>
      <c r="D17" s="151"/>
      <c r="E17" s="59">
        <f t="shared" si="0"/>
        <v>0</v>
      </c>
    </row>
    <row r="18" spans="1:5" ht="20.25" customHeight="1">
      <c r="A18" s="56" t="s">
        <v>133</v>
      </c>
      <c r="B18" s="57" t="s">
        <v>134</v>
      </c>
      <c r="C18" s="151">
        <v>2500</v>
      </c>
      <c r="D18" s="151">
        <v>1180</v>
      </c>
      <c r="E18" s="59">
        <f t="shared" si="0"/>
        <v>0.47199999999999998</v>
      </c>
    </row>
    <row r="19" spans="1:5" ht="20.25" customHeight="1">
      <c r="A19" s="56" t="s">
        <v>135</v>
      </c>
      <c r="B19" s="57" t="s">
        <v>136</v>
      </c>
      <c r="C19" s="151"/>
      <c r="D19" s="151"/>
      <c r="E19" s="59">
        <f t="shared" si="0"/>
        <v>0</v>
      </c>
    </row>
    <row r="20" spans="1:5" ht="20.25" customHeight="1">
      <c r="A20" s="56" t="s">
        <v>137</v>
      </c>
      <c r="B20" s="57" t="s">
        <v>138</v>
      </c>
      <c r="C20" s="151">
        <v>700</v>
      </c>
      <c r="D20" s="151">
        <v>500</v>
      </c>
      <c r="E20" s="59">
        <f t="shared" si="0"/>
        <v>0.7142857142857143</v>
      </c>
    </row>
    <row r="21" spans="1:5" ht="20.25" customHeight="1">
      <c r="A21" s="56" t="s">
        <v>139</v>
      </c>
      <c r="B21" s="57" t="s">
        <v>140</v>
      </c>
      <c r="C21" s="151"/>
      <c r="D21" s="151"/>
      <c r="E21" s="59">
        <f t="shared" si="0"/>
        <v>0</v>
      </c>
    </row>
    <row r="22" spans="1:5" ht="20.25" customHeight="1">
      <c r="A22" s="56"/>
      <c r="B22" s="57"/>
      <c r="C22" s="58"/>
      <c r="D22" s="58"/>
      <c r="E22" s="59"/>
    </row>
    <row r="23" spans="1:5" ht="20.25" customHeight="1">
      <c r="A23" s="56"/>
      <c r="B23" s="57"/>
      <c r="C23" s="58"/>
      <c r="D23" s="58"/>
      <c r="E23" s="59"/>
    </row>
    <row r="24" spans="1:5" ht="20.25" customHeight="1">
      <c r="A24" s="52" t="s">
        <v>141</v>
      </c>
      <c r="B24" s="53" t="s">
        <v>142</v>
      </c>
      <c r="C24" s="60">
        <f>SUM(C25:C34)</f>
        <v>5670</v>
      </c>
      <c r="D24" s="60">
        <f>SUM(D25:D34)</f>
        <v>16200</v>
      </c>
      <c r="E24" s="61">
        <f t="shared" ref="E24:E32" si="1">IFERROR($D24/C24,)</f>
        <v>2.8571428571428572</v>
      </c>
    </row>
    <row r="25" spans="1:5" ht="20.25" customHeight="1">
      <c r="A25" s="56" t="s">
        <v>143</v>
      </c>
      <c r="B25" s="57" t="s">
        <v>144</v>
      </c>
      <c r="C25" s="151">
        <v>2550</v>
      </c>
      <c r="D25" s="151">
        <v>2600</v>
      </c>
      <c r="E25" s="59">
        <f t="shared" si="1"/>
        <v>1.0196078431372548</v>
      </c>
    </row>
    <row r="26" spans="1:5" ht="20.25" customHeight="1">
      <c r="A26" s="56" t="s">
        <v>145</v>
      </c>
      <c r="B26" s="57" t="s">
        <v>146</v>
      </c>
      <c r="C26" s="151">
        <v>350</v>
      </c>
      <c r="D26" s="151">
        <v>300</v>
      </c>
      <c r="E26" s="59">
        <f t="shared" si="1"/>
        <v>0.8571428571428571</v>
      </c>
    </row>
    <row r="27" spans="1:5" ht="20.25" customHeight="1">
      <c r="A27" s="56" t="s">
        <v>147</v>
      </c>
      <c r="B27" s="57" t="s">
        <v>148</v>
      </c>
      <c r="C27" s="151">
        <v>1970</v>
      </c>
      <c r="D27" s="151">
        <v>5000</v>
      </c>
      <c r="E27" s="59">
        <f t="shared" si="1"/>
        <v>2.5380710659898478</v>
      </c>
    </row>
    <row r="28" spans="1:5" ht="20.25" customHeight="1">
      <c r="A28" s="56" t="s">
        <v>149</v>
      </c>
      <c r="B28" s="57" t="s">
        <v>150</v>
      </c>
      <c r="C28" s="151"/>
      <c r="D28" s="151"/>
      <c r="E28" s="59">
        <f t="shared" si="1"/>
        <v>0</v>
      </c>
    </row>
    <row r="29" spans="1:5" ht="20.25" customHeight="1">
      <c r="A29" s="56" t="s">
        <v>151</v>
      </c>
      <c r="B29" s="57" t="s">
        <v>152</v>
      </c>
      <c r="C29" s="151">
        <v>800</v>
      </c>
      <c r="D29" s="151">
        <v>8300</v>
      </c>
      <c r="E29" s="59">
        <f t="shared" si="1"/>
        <v>10.375</v>
      </c>
    </row>
    <row r="30" spans="1:5" ht="20.25" customHeight="1">
      <c r="A30" s="56" t="s">
        <v>153</v>
      </c>
      <c r="B30" s="57" t="s">
        <v>154</v>
      </c>
      <c r="C30" s="151"/>
      <c r="D30" s="151"/>
      <c r="E30" s="59">
        <f t="shared" si="1"/>
        <v>0</v>
      </c>
    </row>
    <row r="31" spans="1:5" ht="20.25" customHeight="1">
      <c r="A31" s="56" t="s">
        <v>155</v>
      </c>
      <c r="B31" s="57" t="s">
        <v>156</v>
      </c>
      <c r="C31" s="151"/>
      <c r="D31" s="151"/>
      <c r="E31" s="59">
        <f t="shared" si="1"/>
        <v>0</v>
      </c>
    </row>
    <row r="32" spans="1:5" ht="20.25" customHeight="1">
      <c r="A32" s="56" t="s">
        <v>157</v>
      </c>
      <c r="B32" s="57" t="s">
        <v>158</v>
      </c>
      <c r="C32" s="151"/>
      <c r="D32" s="151"/>
      <c r="E32" s="59">
        <f t="shared" si="1"/>
        <v>0</v>
      </c>
    </row>
    <row r="33" spans="1:5" ht="20.25" customHeight="1">
      <c r="A33" s="56"/>
      <c r="B33" s="57"/>
      <c r="C33" s="58"/>
      <c r="D33" s="58"/>
      <c r="E33" s="62"/>
    </row>
    <row r="34" spans="1:5" ht="20.25" customHeight="1">
      <c r="A34" s="56"/>
      <c r="B34" s="63"/>
      <c r="C34" s="58"/>
      <c r="D34" s="58"/>
      <c r="E34" s="62"/>
    </row>
    <row r="35" spans="1:5" ht="20.25" customHeight="1">
      <c r="A35" s="247" t="s">
        <v>8</v>
      </c>
      <c r="B35" s="248"/>
      <c r="C35" s="54">
        <f>C6+C24</f>
        <v>66900</v>
      </c>
      <c r="D35" s="54">
        <f>D6+D24</f>
        <v>78330</v>
      </c>
      <c r="E35" s="61">
        <f>IFERROR($D35/C35,)</f>
        <v>1.1708520179372197</v>
      </c>
    </row>
  </sheetData>
  <mergeCells count="5">
    <mergeCell ref="A2:E2"/>
    <mergeCell ref="A4:B4"/>
    <mergeCell ref="C4:C5"/>
    <mergeCell ref="D4:E4"/>
    <mergeCell ref="A35:B35"/>
  </mergeCells>
  <phoneticPr fontId="9" type="noConversion"/>
  <pageMargins left="0.28999999999999998" right="0.28999999999999998" top="0.82" bottom="0.08" header="0" footer="0"/>
  <pageSetup paperSize="9" orientation="portrait"/>
  <headerFooter>
    <oddHeader>&amp;L&amp;C&amp;R</oddHeader>
    <oddFooter>&amp;L&amp;C&amp;R</oddFooter>
    <evenHeader>&amp;L&amp;C&amp;R</evenHeader>
    <evenFooter>&amp;L&amp;C&amp;R</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election activeCell="I14" sqref="I14"/>
    </sheetView>
  </sheetViews>
  <sheetFormatPr defaultColWidth="8.75" defaultRowHeight="14.25" customHeight="1"/>
  <cols>
    <col min="1" max="1" width="5.125" style="50" customWidth="1"/>
    <col min="2" max="2" width="25.125" style="50" customWidth="1"/>
    <col min="3" max="3" width="16.125" style="50" customWidth="1"/>
    <col min="4" max="4" width="12.125" style="50" customWidth="1"/>
    <col min="5" max="5" width="21.375" style="50" customWidth="1"/>
    <col min="6" max="6" width="47.125" style="50" customWidth="1"/>
    <col min="7" max="16384" width="8.75" style="50"/>
  </cols>
  <sheetData>
    <row r="1" spans="1:6" ht="14.25" customHeight="1">
      <c r="A1" s="153" t="s">
        <v>594</v>
      </c>
      <c r="B1" s="251" t="s">
        <v>7</v>
      </c>
      <c r="C1" s="251"/>
      <c r="D1" s="251"/>
      <c r="E1" s="251"/>
      <c r="F1" s="252"/>
    </row>
    <row r="2" spans="1:6" ht="24" customHeight="1">
      <c r="A2" s="253" t="s">
        <v>595</v>
      </c>
      <c r="B2" s="254"/>
      <c r="C2" s="254"/>
      <c r="D2" s="254"/>
      <c r="E2" s="254"/>
      <c r="F2" s="255"/>
    </row>
    <row r="3" spans="1:6" ht="14.25" customHeight="1">
      <c r="A3" s="154"/>
      <c r="B3" s="256" t="s">
        <v>84</v>
      </c>
      <c r="C3" s="256"/>
      <c r="D3" s="256"/>
      <c r="E3" s="256"/>
      <c r="F3" s="257"/>
    </row>
    <row r="4" spans="1:6" ht="33" customHeight="1">
      <c r="A4" s="258" t="s">
        <v>0</v>
      </c>
      <c r="B4" s="258"/>
      <c r="C4" s="258" t="s">
        <v>1</v>
      </c>
      <c r="D4" s="258" t="s">
        <v>2</v>
      </c>
      <c r="E4" s="258"/>
      <c r="F4" s="258" t="s">
        <v>596</v>
      </c>
    </row>
    <row r="5" spans="1:6" ht="63" customHeight="1">
      <c r="A5" s="155" t="s">
        <v>3</v>
      </c>
      <c r="B5" s="155" t="s">
        <v>4</v>
      </c>
      <c r="C5" s="258"/>
      <c r="D5" s="155" t="s">
        <v>5</v>
      </c>
      <c r="E5" s="155" t="s">
        <v>6</v>
      </c>
      <c r="F5" s="258"/>
    </row>
    <row r="6" spans="1:6" ht="21.75" customHeight="1">
      <c r="A6" s="156" t="s">
        <v>159</v>
      </c>
      <c r="B6" s="157" t="s">
        <v>18</v>
      </c>
      <c r="C6" s="82">
        <v>20253</v>
      </c>
      <c r="D6" s="158">
        <v>17808</v>
      </c>
      <c r="E6" s="66">
        <f t="shared" ref="E6:E30" si="0">IFERROR($D6/C6,)</f>
        <v>0.87927714412679603</v>
      </c>
      <c r="F6" s="82">
        <v>17808</v>
      </c>
    </row>
    <row r="7" spans="1:6" ht="21.75" customHeight="1">
      <c r="A7" s="156" t="s">
        <v>160</v>
      </c>
      <c r="B7" s="157" t="s">
        <v>19</v>
      </c>
      <c r="C7" s="158"/>
      <c r="D7" s="158"/>
      <c r="E7" s="66">
        <f t="shared" si="0"/>
        <v>0</v>
      </c>
      <c r="F7" s="158"/>
    </row>
    <row r="8" spans="1:6" ht="21.75" customHeight="1">
      <c r="A8" s="156" t="s">
        <v>161</v>
      </c>
      <c r="B8" s="159" t="s">
        <v>20</v>
      </c>
      <c r="C8" s="158"/>
      <c r="D8" s="158"/>
      <c r="E8" s="66">
        <f t="shared" si="0"/>
        <v>0</v>
      </c>
      <c r="F8" s="158"/>
    </row>
    <row r="9" spans="1:6" ht="21.75" customHeight="1">
      <c r="A9" s="156" t="s">
        <v>162</v>
      </c>
      <c r="B9" s="157" t="s">
        <v>21</v>
      </c>
      <c r="C9" s="158">
        <v>1700</v>
      </c>
      <c r="D9" s="158">
        <v>2072</v>
      </c>
      <c r="E9" s="66">
        <f t="shared" si="0"/>
        <v>1.2188235294117646</v>
      </c>
      <c r="F9" s="158">
        <v>2072</v>
      </c>
    </row>
    <row r="10" spans="1:6" ht="21.75" customHeight="1">
      <c r="A10" s="156" t="s">
        <v>163</v>
      </c>
      <c r="B10" s="159" t="s">
        <v>22</v>
      </c>
      <c r="C10" s="158">
        <v>6782</v>
      </c>
      <c r="D10" s="158">
        <v>6450</v>
      </c>
      <c r="E10" s="66">
        <f t="shared" si="0"/>
        <v>0.95104688882335597</v>
      </c>
      <c r="F10" s="158">
        <v>6450</v>
      </c>
    </row>
    <row r="11" spans="1:6" ht="21.75" customHeight="1">
      <c r="A11" s="156" t="s">
        <v>164</v>
      </c>
      <c r="B11" s="160" t="s">
        <v>23</v>
      </c>
      <c r="C11" s="158">
        <v>158</v>
      </c>
      <c r="D11" s="158">
        <v>144</v>
      </c>
      <c r="E11" s="66">
        <f t="shared" si="0"/>
        <v>0.91139240506329111</v>
      </c>
      <c r="F11" s="158">
        <v>144</v>
      </c>
    </row>
    <row r="12" spans="1:6" ht="21.75" customHeight="1">
      <c r="A12" s="156" t="s">
        <v>165</v>
      </c>
      <c r="B12" s="157" t="s">
        <v>24</v>
      </c>
      <c r="C12" s="158">
        <v>578</v>
      </c>
      <c r="D12" s="158">
        <v>249</v>
      </c>
      <c r="E12" s="66">
        <f t="shared" si="0"/>
        <v>0.43079584775086505</v>
      </c>
      <c r="F12" s="158">
        <v>249</v>
      </c>
    </row>
    <row r="13" spans="1:6" ht="21.75" customHeight="1">
      <c r="A13" s="156" t="s">
        <v>166</v>
      </c>
      <c r="B13" s="157" t="s">
        <v>25</v>
      </c>
      <c r="C13" s="158">
        <v>17581</v>
      </c>
      <c r="D13" s="158">
        <v>13379</v>
      </c>
      <c r="E13" s="66">
        <f t="shared" si="0"/>
        <v>0.76099197997838575</v>
      </c>
      <c r="F13" s="158">
        <v>13379</v>
      </c>
    </row>
    <row r="14" spans="1:6" ht="21.75" customHeight="1">
      <c r="A14" s="156" t="s">
        <v>167</v>
      </c>
      <c r="B14" s="157" t="s">
        <v>26</v>
      </c>
      <c r="C14" s="158">
        <v>3606</v>
      </c>
      <c r="D14" s="158">
        <v>4930</v>
      </c>
      <c r="E14" s="66">
        <f t="shared" si="0"/>
        <v>1.3671658347199112</v>
      </c>
      <c r="F14" s="158">
        <v>4930</v>
      </c>
    </row>
    <row r="15" spans="1:6" ht="21.75" customHeight="1">
      <c r="A15" s="156" t="s">
        <v>168</v>
      </c>
      <c r="B15" s="161" t="s">
        <v>27</v>
      </c>
      <c r="C15" s="158">
        <v>5800</v>
      </c>
      <c r="D15" s="158">
        <v>3522</v>
      </c>
      <c r="E15" s="66">
        <f t="shared" si="0"/>
        <v>0.60724137931034483</v>
      </c>
      <c r="F15" s="158">
        <v>3522</v>
      </c>
    </row>
    <row r="16" spans="1:6" ht="21.75" customHeight="1">
      <c r="A16" s="156" t="s">
        <v>169</v>
      </c>
      <c r="B16" s="161" t="s">
        <v>28</v>
      </c>
      <c r="C16" s="158">
        <v>7114</v>
      </c>
      <c r="D16" s="158">
        <v>9411</v>
      </c>
      <c r="E16" s="66">
        <f t="shared" si="0"/>
        <v>1.3228844531908912</v>
      </c>
      <c r="F16" s="158">
        <v>9411</v>
      </c>
    </row>
    <row r="17" spans="1:6" ht="21.75" customHeight="1">
      <c r="A17" s="156" t="s">
        <v>170</v>
      </c>
      <c r="B17" s="161" t="s">
        <v>29</v>
      </c>
      <c r="C17" s="158">
        <v>1650</v>
      </c>
      <c r="D17" s="158">
        <v>2026</v>
      </c>
      <c r="E17" s="66">
        <f t="shared" si="0"/>
        <v>1.2278787878787878</v>
      </c>
      <c r="F17" s="158">
        <v>2026</v>
      </c>
    </row>
    <row r="18" spans="1:6" ht="21.75" customHeight="1">
      <c r="A18" s="156" t="s">
        <v>171</v>
      </c>
      <c r="B18" s="161" t="s">
        <v>30</v>
      </c>
      <c r="C18" s="158">
        <v>128</v>
      </c>
      <c r="D18" s="158"/>
      <c r="E18" s="66">
        <f t="shared" si="0"/>
        <v>0</v>
      </c>
      <c r="F18" s="158"/>
    </row>
    <row r="19" spans="1:6" ht="21.75" customHeight="1">
      <c r="A19" s="156" t="s">
        <v>172</v>
      </c>
      <c r="B19" s="161" t="s">
        <v>31</v>
      </c>
      <c r="C19" s="158">
        <v>5245</v>
      </c>
      <c r="D19" s="158">
        <v>235</v>
      </c>
      <c r="E19" s="66">
        <f t="shared" si="0"/>
        <v>4.4804575786463297E-2</v>
      </c>
      <c r="F19" s="158">
        <v>235</v>
      </c>
    </row>
    <row r="20" spans="1:6" ht="21.75" customHeight="1">
      <c r="A20" s="156" t="s">
        <v>173</v>
      </c>
      <c r="B20" s="161" t="s">
        <v>32</v>
      </c>
      <c r="C20" s="158">
        <v>106</v>
      </c>
      <c r="D20" s="158">
        <v>180</v>
      </c>
      <c r="E20" s="66">
        <f t="shared" si="0"/>
        <v>1.6981132075471699</v>
      </c>
      <c r="F20" s="158">
        <v>180</v>
      </c>
    </row>
    <row r="21" spans="1:6" ht="21.75" customHeight="1">
      <c r="A21" s="156" t="s">
        <v>174</v>
      </c>
      <c r="B21" s="161" t="s">
        <v>33</v>
      </c>
      <c r="C21" s="158">
        <v>10</v>
      </c>
      <c r="D21" s="158"/>
      <c r="E21" s="66">
        <f t="shared" si="0"/>
        <v>0</v>
      </c>
      <c r="F21" s="158"/>
    </row>
    <row r="22" spans="1:6" ht="21.75" customHeight="1">
      <c r="A22" s="156" t="s">
        <v>175</v>
      </c>
      <c r="B22" s="161" t="s">
        <v>34</v>
      </c>
      <c r="C22" s="158">
        <v>20</v>
      </c>
      <c r="D22" s="158"/>
      <c r="E22" s="66">
        <f t="shared" si="0"/>
        <v>0</v>
      </c>
      <c r="F22" s="158"/>
    </row>
    <row r="23" spans="1:6" ht="21.75" customHeight="1">
      <c r="A23" s="156" t="s">
        <v>176</v>
      </c>
      <c r="B23" s="161" t="s">
        <v>35</v>
      </c>
      <c r="C23" s="158">
        <v>182</v>
      </c>
      <c r="D23" s="158"/>
      <c r="E23" s="66">
        <f t="shared" si="0"/>
        <v>0</v>
      </c>
      <c r="F23" s="158"/>
    </row>
    <row r="24" spans="1:6" ht="21.75" customHeight="1">
      <c r="A24" s="156" t="s">
        <v>177</v>
      </c>
      <c r="B24" s="161" t="s">
        <v>36</v>
      </c>
      <c r="C24" s="158">
        <v>21406</v>
      </c>
      <c r="D24" s="158">
        <v>9332</v>
      </c>
      <c r="E24" s="66">
        <f t="shared" si="0"/>
        <v>0.43595253667196115</v>
      </c>
      <c r="F24" s="158">
        <v>9332</v>
      </c>
    </row>
    <row r="25" spans="1:6" ht="21.75" customHeight="1">
      <c r="A25" s="156" t="s">
        <v>178</v>
      </c>
      <c r="B25" s="161" t="s">
        <v>37</v>
      </c>
      <c r="C25" s="158"/>
      <c r="D25" s="158"/>
      <c r="E25" s="66">
        <f t="shared" si="0"/>
        <v>0</v>
      </c>
      <c r="F25" s="158"/>
    </row>
    <row r="26" spans="1:6" ht="21.75" customHeight="1">
      <c r="A26" s="156" t="s">
        <v>179</v>
      </c>
      <c r="B26" s="161" t="s">
        <v>38</v>
      </c>
      <c r="C26" s="158">
        <v>472</v>
      </c>
      <c r="D26" s="158">
        <v>692</v>
      </c>
      <c r="E26" s="66">
        <f t="shared" si="0"/>
        <v>1.4661016949152543</v>
      </c>
      <c r="F26" s="158">
        <v>692</v>
      </c>
    </row>
    <row r="27" spans="1:6" ht="21.75" customHeight="1">
      <c r="A27" s="156" t="s">
        <v>180</v>
      </c>
      <c r="B27" s="161" t="s">
        <v>39</v>
      </c>
      <c r="C27" s="158">
        <v>3000</v>
      </c>
      <c r="D27" s="158">
        <v>993</v>
      </c>
      <c r="E27" s="66">
        <f t="shared" si="0"/>
        <v>0.33100000000000002</v>
      </c>
      <c r="F27" s="158">
        <v>993</v>
      </c>
    </row>
    <row r="28" spans="1:6" ht="21.75" customHeight="1">
      <c r="A28" s="156" t="s">
        <v>181</v>
      </c>
      <c r="B28" s="161" t="s">
        <v>17</v>
      </c>
      <c r="C28" s="158">
        <v>2098</v>
      </c>
      <c r="D28" s="158">
        <v>23420</v>
      </c>
      <c r="E28" s="66">
        <f t="shared" si="0"/>
        <v>11.163012392755006</v>
      </c>
      <c r="F28" s="158"/>
    </row>
    <row r="29" spans="1:6" ht="21.75" customHeight="1">
      <c r="A29" s="156" t="s">
        <v>182</v>
      </c>
      <c r="B29" s="161" t="s">
        <v>40</v>
      </c>
      <c r="C29" s="158">
        <v>2710</v>
      </c>
      <c r="D29" s="158">
        <v>2134</v>
      </c>
      <c r="E29" s="66">
        <f t="shared" si="0"/>
        <v>0.78745387453874538</v>
      </c>
      <c r="F29" s="158">
        <v>2134</v>
      </c>
    </row>
    <row r="30" spans="1:6" ht="21.75" customHeight="1">
      <c r="A30" s="156" t="s">
        <v>183</v>
      </c>
      <c r="B30" s="161" t="s">
        <v>41</v>
      </c>
      <c r="C30" s="158">
        <v>1</v>
      </c>
      <c r="D30" s="158">
        <v>3</v>
      </c>
      <c r="E30" s="66">
        <f t="shared" si="0"/>
        <v>3</v>
      </c>
      <c r="F30" s="158">
        <v>3</v>
      </c>
    </row>
    <row r="31" spans="1:6" ht="21.75" customHeight="1">
      <c r="A31" s="162"/>
      <c r="B31" s="161"/>
      <c r="C31" s="64"/>
      <c r="D31" s="65"/>
      <c r="E31" s="163"/>
      <c r="F31" s="64"/>
    </row>
    <row r="32" spans="1:6" ht="21.75" customHeight="1">
      <c r="A32" s="162"/>
      <c r="B32" s="157"/>
      <c r="C32" s="64"/>
      <c r="D32" s="65"/>
      <c r="E32" s="163"/>
      <c r="F32" s="64"/>
    </row>
    <row r="33" spans="1:6" ht="21.75" customHeight="1">
      <c r="A33" s="162"/>
      <c r="B33" s="157"/>
      <c r="C33" s="64"/>
      <c r="D33" s="65"/>
      <c r="E33" s="163"/>
      <c r="F33" s="64"/>
    </row>
    <row r="34" spans="1:6" ht="21.75" customHeight="1">
      <c r="A34" s="249" t="s">
        <v>9</v>
      </c>
      <c r="B34" s="250"/>
      <c r="C34" s="67">
        <f>SUM(C6:C33)</f>
        <v>100600</v>
      </c>
      <c r="D34" s="68">
        <f>SUM(D6:D33)</f>
        <v>96980</v>
      </c>
      <c r="E34" s="66">
        <f>IFERROR($D34/C34,)</f>
        <v>0.96401590457256459</v>
      </c>
      <c r="F34" s="67">
        <f>SUM(F6:F33)</f>
        <v>73560</v>
      </c>
    </row>
  </sheetData>
  <mergeCells count="8">
    <mergeCell ref="A34:B34"/>
    <mergeCell ref="B1:F1"/>
    <mergeCell ref="A2:F2"/>
    <mergeCell ref="B3:F3"/>
    <mergeCell ref="A4:B4"/>
    <mergeCell ref="C4:C5"/>
    <mergeCell ref="D4:E4"/>
    <mergeCell ref="F4:F5"/>
  </mergeCells>
  <phoneticPr fontId="9" type="noConversion"/>
  <pageMargins left="0.32" right="0.32" top="0.78" bottom="0.36" header="0.32" footer="0.32"/>
  <pageSetup paperSize="9" orientation="portrait"/>
  <headerFooter>
    <oddHeader>&amp;L&amp;C&amp;R</oddHeader>
    <oddFooter>&amp;L&amp;C&amp;R</oddFooter>
    <evenHeader>&amp;L&amp;C&amp;R</evenHeader>
    <evenFooter>&amp;L&amp;C&amp;R</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election activeCell="I14" sqref="I14"/>
    </sheetView>
  </sheetViews>
  <sheetFormatPr defaultColWidth="8.75" defaultRowHeight="14.25" customHeight="1"/>
  <cols>
    <col min="1" max="1" width="5.125" style="50" customWidth="1"/>
    <col min="2" max="2" width="25.125" style="50" customWidth="1"/>
    <col min="3" max="3" width="16.125" style="50" customWidth="1"/>
    <col min="4" max="4" width="12.125" style="50" customWidth="1"/>
    <col min="5" max="5" width="21.375" style="50" customWidth="1"/>
    <col min="6" max="6" width="47.125" style="50" customWidth="1"/>
    <col min="7" max="16384" width="8.75" style="50"/>
  </cols>
  <sheetData>
    <row r="1" spans="1:6" ht="14.25" customHeight="1">
      <c r="A1" s="153" t="s">
        <v>594</v>
      </c>
      <c r="B1" s="251" t="s">
        <v>7</v>
      </c>
      <c r="C1" s="251"/>
      <c r="D1" s="251"/>
      <c r="E1" s="251"/>
      <c r="F1" s="252"/>
    </row>
    <row r="2" spans="1:6" ht="24" customHeight="1">
      <c r="A2" s="253" t="s">
        <v>595</v>
      </c>
      <c r="B2" s="254"/>
      <c r="C2" s="254"/>
      <c r="D2" s="254"/>
      <c r="E2" s="254"/>
      <c r="F2" s="255"/>
    </row>
    <row r="3" spans="1:6" ht="14.25" customHeight="1">
      <c r="A3" s="154"/>
      <c r="B3" s="256" t="s">
        <v>84</v>
      </c>
      <c r="C3" s="256"/>
      <c r="D3" s="256"/>
      <c r="E3" s="256"/>
      <c r="F3" s="257"/>
    </row>
    <row r="4" spans="1:6" ht="33" customHeight="1">
      <c r="A4" s="258" t="s">
        <v>0</v>
      </c>
      <c r="B4" s="258"/>
      <c r="C4" s="258" t="s">
        <v>1</v>
      </c>
      <c r="D4" s="258" t="s">
        <v>2</v>
      </c>
      <c r="E4" s="258"/>
      <c r="F4" s="258" t="s">
        <v>596</v>
      </c>
    </row>
    <row r="5" spans="1:6" ht="63" customHeight="1">
      <c r="A5" s="155" t="s">
        <v>3</v>
      </c>
      <c r="B5" s="155" t="s">
        <v>4</v>
      </c>
      <c r="C5" s="258"/>
      <c r="D5" s="155" t="s">
        <v>5</v>
      </c>
      <c r="E5" s="155" t="s">
        <v>6</v>
      </c>
      <c r="F5" s="258"/>
    </row>
    <row r="6" spans="1:6" ht="21.75" customHeight="1">
      <c r="A6" s="156" t="s">
        <v>159</v>
      </c>
      <c r="B6" s="157" t="s">
        <v>18</v>
      </c>
      <c r="C6" s="82">
        <v>20253</v>
      </c>
      <c r="D6" s="158">
        <v>17808</v>
      </c>
      <c r="E6" s="66">
        <f t="shared" ref="E6:E30" si="0">IFERROR($D6/C6,)</f>
        <v>0.87927714412679603</v>
      </c>
      <c r="F6" s="82">
        <v>17808</v>
      </c>
    </row>
    <row r="7" spans="1:6" ht="21.75" customHeight="1">
      <c r="A7" s="156" t="s">
        <v>160</v>
      </c>
      <c r="B7" s="157" t="s">
        <v>19</v>
      </c>
      <c r="C7" s="158"/>
      <c r="D7" s="158"/>
      <c r="E7" s="66">
        <f t="shared" si="0"/>
        <v>0</v>
      </c>
      <c r="F7" s="158"/>
    </row>
    <row r="8" spans="1:6" ht="21.75" customHeight="1">
      <c r="A8" s="156" t="s">
        <v>161</v>
      </c>
      <c r="B8" s="159" t="s">
        <v>20</v>
      </c>
      <c r="C8" s="158"/>
      <c r="D8" s="158"/>
      <c r="E8" s="66">
        <f t="shared" si="0"/>
        <v>0</v>
      </c>
      <c r="F8" s="158"/>
    </row>
    <row r="9" spans="1:6" ht="21.75" customHeight="1">
      <c r="A9" s="156" t="s">
        <v>162</v>
      </c>
      <c r="B9" s="157" t="s">
        <v>21</v>
      </c>
      <c r="C9" s="158">
        <v>1700</v>
      </c>
      <c r="D9" s="158">
        <v>2072</v>
      </c>
      <c r="E9" s="66">
        <f t="shared" si="0"/>
        <v>1.2188235294117646</v>
      </c>
      <c r="F9" s="158">
        <v>2072</v>
      </c>
    </row>
    <row r="10" spans="1:6" ht="21.75" customHeight="1">
      <c r="A10" s="156" t="s">
        <v>163</v>
      </c>
      <c r="B10" s="159" t="s">
        <v>22</v>
      </c>
      <c r="C10" s="158">
        <v>6782</v>
      </c>
      <c r="D10" s="158">
        <v>6450</v>
      </c>
      <c r="E10" s="66">
        <f t="shared" si="0"/>
        <v>0.95104688882335597</v>
      </c>
      <c r="F10" s="158">
        <v>6450</v>
      </c>
    </row>
    <row r="11" spans="1:6" ht="21.75" customHeight="1">
      <c r="A11" s="156" t="s">
        <v>164</v>
      </c>
      <c r="B11" s="160" t="s">
        <v>23</v>
      </c>
      <c r="C11" s="158">
        <v>158</v>
      </c>
      <c r="D11" s="158">
        <v>144</v>
      </c>
      <c r="E11" s="66">
        <f t="shared" si="0"/>
        <v>0.91139240506329111</v>
      </c>
      <c r="F11" s="158">
        <v>144</v>
      </c>
    </row>
    <row r="12" spans="1:6" ht="21.75" customHeight="1">
      <c r="A12" s="156" t="s">
        <v>165</v>
      </c>
      <c r="B12" s="157" t="s">
        <v>24</v>
      </c>
      <c r="C12" s="158">
        <v>578</v>
      </c>
      <c r="D12" s="158">
        <v>249</v>
      </c>
      <c r="E12" s="66">
        <f t="shared" si="0"/>
        <v>0.43079584775086505</v>
      </c>
      <c r="F12" s="158">
        <v>249</v>
      </c>
    </row>
    <row r="13" spans="1:6" ht="21.75" customHeight="1">
      <c r="A13" s="156" t="s">
        <v>166</v>
      </c>
      <c r="B13" s="157" t="s">
        <v>25</v>
      </c>
      <c r="C13" s="158">
        <v>17581</v>
      </c>
      <c r="D13" s="158">
        <v>13379</v>
      </c>
      <c r="E13" s="66">
        <f t="shared" si="0"/>
        <v>0.76099197997838575</v>
      </c>
      <c r="F13" s="158">
        <v>13379</v>
      </c>
    </row>
    <row r="14" spans="1:6" ht="21.75" customHeight="1">
      <c r="A14" s="156" t="s">
        <v>167</v>
      </c>
      <c r="B14" s="157" t="s">
        <v>26</v>
      </c>
      <c r="C14" s="158">
        <v>3606</v>
      </c>
      <c r="D14" s="158">
        <v>4930</v>
      </c>
      <c r="E14" s="66">
        <f t="shared" si="0"/>
        <v>1.3671658347199112</v>
      </c>
      <c r="F14" s="158">
        <v>4930</v>
      </c>
    </row>
    <row r="15" spans="1:6" ht="21.75" customHeight="1">
      <c r="A15" s="156" t="s">
        <v>168</v>
      </c>
      <c r="B15" s="161" t="s">
        <v>27</v>
      </c>
      <c r="C15" s="158">
        <v>5800</v>
      </c>
      <c r="D15" s="158">
        <v>3522</v>
      </c>
      <c r="E15" s="66">
        <f t="shared" si="0"/>
        <v>0.60724137931034483</v>
      </c>
      <c r="F15" s="158">
        <v>3522</v>
      </c>
    </row>
    <row r="16" spans="1:6" ht="21.75" customHeight="1">
      <c r="A16" s="156" t="s">
        <v>169</v>
      </c>
      <c r="B16" s="161" t="s">
        <v>28</v>
      </c>
      <c r="C16" s="158">
        <v>7114</v>
      </c>
      <c r="D16" s="158">
        <v>9411</v>
      </c>
      <c r="E16" s="66">
        <f t="shared" si="0"/>
        <v>1.3228844531908912</v>
      </c>
      <c r="F16" s="158">
        <v>9411</v>
      </c>
    </row>
    <row r="17" spans="1:6" ht="21.75" customHeight="1">
      <c r="A17" s="156" t="s">
        <v>170</v>
      </c>
      <c r="B17" s="161" t="s">
        <v>29</v>
      </c>
      <c r="C17" s="158">
        <v>1650</v>
      </c>
      <c r="D17" s="158">
        <v>2026</v>
      </c>
      <c r="E17" s="66">
        <f t="shared" si="0"/>
        <v>1.2278787878787878</v>
      </c>
      <c r="F17" s="158">
        <v>2026</v>
      </c>
    </row>
    <row r="18" spans="1:6" ht="21.75" customHeight="1">
      <c r="A18" s="156" t="s">
        <v>171</v>
      </c>
      <c r="B18" s="161" t="s">
        <v>30</v>
      </c>
      <c r="C18" s="158">
        <v>128</v>
      </c>
      <c r="D18" s="158"/>
      <c r="E18" s="66">
        <f t="shared" si="0"/>
        <v>0</v>
      </c>
      <c r="F18" s="158"/>
    </row>
    <row r="19" spans="1:6" ht="21.75" customHeight="1">
      <c r="A19" s="156" t="s">
        <v>172</v>
      </c>
      <c r="B19" s="161" t="s">
        <v>31</v>
      </c>
      <c r="C19" s="158">
        <v>5245</v>
      </c>
      <c r="D19" s="158">
        <v>235</v>
      </c>
      <c r="E19" s="66">
        <f t="shared" si="0"/>
        <v>4.4804575786463297E-2</v>
      </c>
      <c r="F19" s="158">
        <v>235</v>
      </c>
    </row>
    <row r="20" spans="1:6" ht="21.75" customHeight="1">
      <c r="A20" s="156" t="s">
        <v>173</v>
      </c>
      <c r="B20" s="161" t="s">
        <v>32</v>
      </c>
      <c r="C20" s="158">
        <v>106</v>
      </c>
      <c r="D20" s="158">
        <v>180</v>
      </c>
      <c r="E20" s="66">
        <f t="shared" si="0"/>
        <v>1.6981132075471699</v>
      </c>
      <c r="F20" s="158">
        <v>180</v>
      </c>
    </row>
    <row r="21" spans="1:6" ht="21.75" customHeight="1">
      <c r="A21" s="156" t="s">
        <v>174</v>
      </c>
      <c r="B21" s="161" t="s">
        <v>33</v>
      </c>
      <c r="C21" s="158">
        <v>10</v>
      </c>
      <c r="D21" s="158"/>
      <c r="E21" s="66">
        <f t="shared" si="0"/>
        <v>0</v>
      </c>
      <c r="F21" s="158"/>
    </row>
    <row r="22" spans="1:6" ht="21.75" customHeight="1">
      <c r="A22" s="156" t="s">
        <v>175</v>
      </c>
      <c r="B22" s="161" t="s">
        <v>34</v>
      </c>
      <c r="C22" s="158">
        <v>20</v>
      </c>
      <c r="D22" s="158"/>
      <c r="E22" s="66">
        <f t="shared" si="0"/>
        <v>0</v>
      </c>
      <c r="F22" s="158"/>
    </row>
    <row r="23" spans="1:6" ht="21.75" customHeight="1">
      <c r="A23" s="156" t="s">
        <v>176</v>
      </c>
      <c r="B23" s="161" t="s">
        <v>35</v>
      </c>
      <c r="C23" s="158">
        <v>182</v>
      </c>
      <c r="D23" s="158"/>
      <c r="E23" s="66">
        <f t="shared" si="0"/>
        <v>0</v>
      </c>
      <c r="F23" s="158"/>
    </row>
    <row r="24" spans="1:6" ht="21.75" customHeight="1">
      <c r="A24" s="156" t="s">
        <v>177</v>
      </c>
      <c r="B24" s="161" t="s">
        <v>36</v>
      </c>
      <c r="C24" s="158">
        <v>21406</v>
      </c>
      <c r="D24" s="158">
        <v>9332</v>
      </c>
      <c r="E24" s="66">
        <f t="shared" si="0"/>
        <v>0.43595253667196115</v>
      </c>
      <c r="F24" s="158">
        <v>9332</v>
      </c>
    </row>
    <row r="25" spans="1:6" ht="21.75" customHeight="1">
      <c r="A25" s="156" t="s">
        <v>178</v>
      </c>
      <c r="B25" s="161" t="s">
        <v>37</v>
      </c>
      <c r="C25" s="158"/>
      <c r="D25" s="158"/>
      <c r="E25" s="66">
        <f t="shared" si="0"/>
        <v>0</v>
      </c>
      <c r="F25" s="158"/>
    </row>
    <row r="26" spans="1:6" ht="21.75" customHeight="1">
      <c r="A26" s="156" t="s">
        <v>179</v>
      </c>
      <c r="B26" s="161" t="s">
        <v>38</v>
      </c>
      <c r="C26" s="158">
        <v>472</v>
      </c>
      <c r="D26" s="158">
        <v>692</v>
      </c>
      <c r="E26" s="66">
        <f t="shared" si="0"/>
        <v>1.4661016949152543</v>
      </c>
      <c r="F26" s="158">
        <v>692</v>
      </c>
    </row>
    <row r="27" spans="1:6" ht="21.75" customHeight="1">
      <c r="A27" s="156" t="s">
        <v>180</v>
      </c>
      <c r="B27" s="161" t="s">
        <v>39</v>
      </c>
      <c r="C27" s="158">
        <v>3000</v>
      </c>
      <c r="D27" s="158">
        <v>993</v>
      </c>
      <c r="E27" s="66">
        <f t="shared" si="0"/>
        <v>0.33100000000000002</v>
      </c>
      <c r="F27" s="158">
        <v>993</v>
      </c>
    </row>
    <row r="28" spans="1:6" ht="21.75" customHeight="1">
      <c r="A28" s="156" t="s">
        <v>181</v>
      </c>
      <c r="B28" s="161" t="s">
        <v>17</v>
      </c>
      <c r="C28" s="158">
        <v>2098</v>
      </c>
      <c r="D28" s="158">
        <v>23420</v>
      </c>
      <c r="E28" s="66">
        <f t="shared" si="0"/>
        <v>11.163012392755006</v>
      </c>
      <c r="F28" s="158"/>
    </row>
    <row r="29" spans="1:6" ht="21.75" customHeight="1">
      <c r="A29" s="156" t="s">
        <v>182</v>
      </c>
      <c r="B29" s="161" t="s">
        <v>40</v>
      </c>
      <c r="C29" s="158">
        <v>2710</v>
      </c>
      <c r="D29" s="158">
        <v>2134</v>
      </c>
      <c r="E29" s="66">
        <f t="shared" si="0"/>
        <v>0.78745387453874538</v>
      </c>
      <c r="F29" s="158">
        <v>2134</v>
      </c>
    </row>
    <row r="30" spans="1:6" ht="21.75" customHeight="1">
      <c r="A30" s="156" t="s">
        <v>183</v>
      </c>
      <c r="B30" s="161" t="s">
        <v>41</v>
      </c>
      <c r="C30" s="158">
        <v>1</v>
      </c>
      <c r="D30" s="158">
        <v>3</v>
      </c>
      <c r="E30" s="66">
        <f t="shared" si="0"/>
        <v>3</v>
      </c>
      <c r="F30" s="158">
        <v>3</v>
      </c>
    </row>
    <row r="31" spans="1:6" ht="21.75" customHeight="1">
      <c r="A31" s="162"/>
      <c r="B31" s="161"/>
      <c r="C31" s="64"/>
      <c r="D31" s="65"/>
      <c r="E31" s="163"/>
      <c r="F31" s="64"/>
    </row>
    <row r="32" spans="1:6" ht="21.75" customHeight="1">
      <c r="A32" s="162"/>
      <c r="B32" s="157"/>
      <c r="C32" s="64"/>
      <c r="D32" s="65"/>
      <c r="E32" s="163"/>
      <c r="F32" s="64"/>
    </row>
    <row r="33" spans="1:6" ht="21.75" customHeight="1">
      <c r="A33" s="162"/>
      <c r="B33" s="157"/>
      <c r="C33" s="64"/>
      <c r="D33" s="65"/>
      <c r="E33" s="163"/>
      <c r="F33" s="64"/>
    </row>
    <row r="34" spans="1:6" ht="21.75" customHeight="1">
      <c r="A34" s="249" t="s">
        <v>9</v>
      </c>
      <c r="B34" s="250"/>
      <c r="C34" s="67">
        <f>SUM(C6:C33)</f>
        <v>100600</v>
      </c>
      <c r="D34" s="68">
        <f>SUM(D6:D33)</f>
        <v>96980</v>
      </c>
      <c r="E34" s="66">
        <f>IFERROR($D34/C34,)</f>
        <v>0.96401590457256459</v>
      </c>
      <c r="F34" s="67">
        <f>SUM(F6:F33)</f>
        <v>73560</v>
      </c>
    </row>
  </sheetData>
  <mergeCells count="8">
    <mergeCell ref="A34:B34"/>
    <mergeCell ref="B1:F1"/>
    <mergeCell ref="A2:F2"/>
    <mergeCell ref="B3:F3"/>
    <mergeCell ref="A4:B4"/>
    <mergeCell ref="C4:C5"/>
    <mergeCell ref="D4:E4"/>
    <mergeCell ref="F4:F5"/>
  </mergeCells>
  <phoneticPr fontId="9" type="noConversion"/>
  <pageMargins left="0.32" right="0.32" top="0.78" bottom="0.36" header="0.32" footer="0.32"/>
  <pageSetup paperSize="9" orientation="portrait"/>
  <headerFooter>
    <oddHeader>&amp;L&amp;C&amp;R</oddHeader>
    <oddFooter>&amp;L&amp;C&amp;R</oddFooter>
    <evenHeader>&amp;L&amp;C&amp;R</evenHeader>
    <evenFooter>&amp;L&amp;C&amp;R</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topLeftCell="C1" zoomScale="85" workbookViewId="0">
      <selection activeCell="D22" sqref="D22"/>
    </sheetView>
  </sheetViews>
  <sheetFormatPr defaultColWidth="8.75" defaultRowHeight="14.25" customHeight="1"/>
  <cols>
    <col min="1" max="1" width="10.75" style="50" customWidth="1"/>
    <col min="2" max="2" width="39.625" style="50" customWidth="1"/>
    <col min="3" max="3" width="10.75" style="50" customWidth="1"/>
    <col min="4" max="5" width="10" style="50" customWidth="1"/>
    <col min="6" max="6" width="10.75" style="50" customWidth="1"/>
    <col min="7" max="7" width="36.125" style="50" customWidth="1"/>
    <col min="8" max="8" width="10.75" style="50" customWidth="1"/>
    <col min="9" max="10" width="10" style="50" customWidth="1"/>
    <col min="11" max="16384" width="8.75" style="50"/>
  </cols>
  <sheetData>
    <row r="1" spans="1:10" ht="18" customHeight="1">
      <c r="A1" s="69" t="s">
        <v>597</v>
      </c>
      <c r="B1" s="70"/>
      <c r="C1" s="70"/>
      <c r="D1" s="70"/>
      <c r="E1" s="70"/>
      <c r="F1" s="70"/>
      <c r="G1" s="70"/>
      <c r="H1" s="70"/>
      <c r="I1" s="70"/>
      <c r="J1" s="70"/>
    </row>
    <row r="2" spans="1:10" ht="24" customHeight="1">
      <c r="A2" s="261" t="s">
        <v>598</v>
      </c>
      <c r="B2" s="261"/>
      <c r="C2" s="261"/>
      <c r="D2" s="261"/>
      <c r="E2" s="261"/>
      <c r="F2" s="261"/>
      <c r="G2" s="261"/>
      <c r="H2" s="261"/>
      <c r="I2" s="261"/>
      <c r="J2" s="261"/>
    </row>
    <row r="3" spans="1:10" ht="20.25" customHeight="1">
      <c r="A3" s="70"/>
      <c r="B3" s="70"/>
      <c r="C3" s="70"/>
      <c r="D3" s="70"/>
      <c r="E3" s="70"/>
      <c r="F3" s="70"/>
      <c r="G3" s="70"/>
      <c r="H3" s="70"/>
      <c r="I3" s="70"/>
      <c r="J3" s="71" t="s">
        <v>84</v>
      </c>
    </row>
    <row r="4" spans="1:10" ht="31.5" customHeight="1">
      <c r="A4" s="262" t="s">
        <v>10</v>
      </c>
      <c r="B4" s="262"/>
      <c r="C4" s="262"/>
      <c r="D4" s="262"/>
      <c r="E4" s="262"/>
      <c r="F4" s="262" t="s">
        <v>11</v>
      </c>
      <c r="G4" s="262"/>
      <c r="H4" s="262"/>
      <c r="I4" s="262"/>
      <c r="J4" s="262"/>
    </row>
    <row r="5" spans="1:10" ht="22.5" customHeight="1">
      <c r="A5" s="262" t="s">
        <v>70</v>
      </c>
      <c r="B5" s="262" t="s">
        <v>0</v>
      </c>
      <c r="C5" s="263" t="s">
        <v>107</v>
      </c>
      <c r="D5" s="259" t="s">
        <v>2</v>
      </c>
      <c r="E5" s="260"/>
      <c r="F5" s="262" t="s">
        <v>70</v>
      </c>
      <c r="G5" s="262" t="s">
        <v>0</v>
      </c>
      <c r="H5" s="263" t="s">
        <v>107</v>
      </c>
      <c r="I5" s="259" t="s">
        <v>2</v>
      </c>
      <c r="J5" s="260"/>
    </row>
    <row r="6" spans="1:10" ht="63" customHeight="1">
      <c r="A6" s="262"/>
      <c r="B6" s="262"/>
      <c r="C6" s="264"/>
      <c r="D6" s="72" t="s">
        <v>5</v>
      </c>
      <c r="E6" s="73" t="s">
        <v>6</v>
      </c>
      <c r="F6" s="262"/>
      <c r="G6" s="262"/>
      <c r="H6" s="264"/>
      <c r="I6" s="72" t="s">
        <v>5</v>
      </c>
      <c r="J6" s="73" t="s">
        <v>6</v>
      </c>
    </row>
    <row r="7" spans="1:10" ht="25.5" customHeight="1">
      <c r="A7" s="74"/>
      <c r="B7" s="164" t="s">
        <v>184</v>
      </c>
      <c r="C7" s="75">
        <v>66900</v>
      </c>
      <c r="D7" s="76">
        <v>78330</v>
      </c>
      <c r="E7" s="77">
        <f t="shared" ref="E7:E13" si="0">IFERROR($D7/C7,)</f>
        <v>1.1708520179372197</v>
      </c>
      <c r="F7" s="74"/>
      <c r="G7" s="164" t="s">
        <v>185</v>
      </c>
      <c r="H7" s="75">
        <v>100600</v>
      </c>
      <c r="I7" s="76">
        <v>96980</v>
      </c>
      <c r="J7" s="77">
        <f t="shared" ref="J7:J14" si="1">IFERROR($I7/H7,)</f>
        <v>0.96401590457256459</v>
      </c>
    </row>
    <row r="8" spans="1:10" ht="25.5" customHeight="1">
      <c r="A8" s="78" t="s">
        <v>186</v>
      </c>
      <c r="B8" s="78" t="s">
        <v>12</v>
      </c>
      <c r="C8" s="75">
        <f>SUM(C9,C16,C13,C18,C23:C25)</f>
        <v>75106</v>
      </c>
      <c r="D8" s="76">
        <v>72402</v>
      </c>
      <c r="E8" s="77">
        <f t="shared" si="0"/>
        <v>0.96399755012915078</v>
      </c>
      <c r="F8" s="78" t="s">
        <v>187</v>
      </c>
      <c r="G8" s="78" t="s">
        <v>13</v>
      </c>
      <c r="H8" s="75">
        <f>SUM(H9,H12,H16,H18:H20,H25)</f>
        <v>40046</v>
      </c>
      <c r="I8" s="76">
        <f>SUM(I9,I12,I16,I18:I20,I25)</f>
        <v>52752</v>
      </c>
      <c r="J8" s="77">
        <f t="shared" si="1"/>
        <v>1.317285122109574</v>
      </c>
    </row>
    <row r="9" spans="1:10" ht="25.5" customHeight="1">
      <c r="A9" s="74"/>
      <c r="B9" s="74" t="s">
        <v>188</v>
      </c>
      <c r="C9" s="75">
        <f>SUM(C10:C12)</f>
        <v>31975</v>
      </c>
      <c r="D9" s="79">
        <f>SUM(D10:D12)</f>
        <v>30237</v>
      </c>
      <c r="E9" s="77">
        <f t="shared" si="0"/>
        <v>0.94564503518373733</v>
      </c>
      <c r="F9" s="74" t="s">
        <v>189</v>
      </c>
      <c r="G9" s="74" t="s">
        <v>190</v>
      </c>
      <c r="H9" s="75">
        <f>SUM(H10:H11)</f>
        <v>40046</v>
      </c>
      <c r="I9" s="76">
        <f>SUM(I10:I11)</f>
        <v>52752</v>
      </c>
      <c r="J9" s="77">
        <f t="shared" si="1"/>
        <v>1.317285122109574</v>
      </c>
    </row>
    <row r="10" spans="1:10" ht="25.5" customHeight="1">
      <c r="A10" s="74" t="s">
        <v>191</v>
      </c>
      <c r="B10" s="74" t="s">
        <v>192</v>
      </c>
      <c r="C10" s="165">
        <v>410</v>
      </c>
      <c r="D10" s="82">
        <v>410</v>
      </c>
      <c r="E10" s="77">
        <f t="shared" si="0"/>
        <v>1</v>
      </c>
      <c r="F10" s="74" t="s">
        <v>193</v>
      </c>
      <c r="G10" s="74" t="s">
        <v>194</v>
      </c>
      <c r="H10" s="165">
        <v>20227</v>
      </c>
      <c r="I10" s="166">
        <v>24906</v>
      </c>
      <c r="J10" s="77">
        <f t="shared" si="1"/>
        <v>1.2313244672961883</v>
      </c>
    </row>
    <row r="11" spans="1:10" ht="25.5" customHeight="1">
      <c r="A11" s="74" t="s">
        <v>195</v>
      </c>
      <c r="B11" s="74" t="s">
        <v>196</v>
      </c>
      <c r="C11" s="165">
        <v>31565</v>
      </c>
      <c r="D11" s="82">
        <v>29827</v>
      </c>
      <c r="E11" s="77">
        <f t="shared" si="0"/>
        <v>0.94493901473150643</v>
      </c>
      <c r="F11" s="74" t="s">
        <v>197</v>
      </c>
      <c r="G11" s="74" t="s">
        <v>198</v>
      </c>
      <c r="H11" s="165">
        <v>19819</v>
      </c>
      <c r="I11" s="166">
        <v>27846</v>
      </c>
      <c r="J11" s="77">
        <f t="shared" si="1"/>
        <v>1.40501538927292</v>
      </c>
    </row>
    <row r="12" spans="1:10" ht="25.5" customHeight="1">
      <c r="A12" s="74" t="s">
        <v>199</v>
      </c>
      <c r="B12" s="74" t="s">
        <v>200</v>
      </c>
      <c r="C12" s="165"/>
      <c r="D12" s="82"/>
      <c r="E12" s="77">
        <f t="shared" si="0"/>
        <v>0</v>
      </c>
      <c r="F12" s="74" t="s">
        <v>201</v>
      </c>
      <c r="G12" s="74" t="s">
        <v>202</v>
      </c>
      <c r="H12" s="75">
        <f>H13</f>
        <v>0</v>
      </c>
      <c r="I12" s="76">
        <f>I13</f>
        <v>0</v>
      </c>
      <c r="J12" s="77">
        <f t="shared" si="1"/>
        <v>0</v>
      </c>
    </row>
    <row r="13" spans="1:10" ht="26.45" customHeight="1">
      <c r="A13" s="74" t="s">
        <v>338</v>
      </c>
      <c r="B13" s="74" t="s">
        <v>255</v>
      </c>
      <c r="C13" s="167">
        <f>SUM(C14:C15)</f>
        <v>0</v>
      </c>
      <c r="D13" s="168">
        <f>SUM(D14:D15)</f>
        <v>0</v>
      </c>
      <c r="E13" s="77">
        <f t="shared" si="0"/>
        <v>0</v>
      </c>
      <c r="F13" s="74" t="s">
        <v>205</v>
      </c>
      <c r="G13" s="74" t="s">
        <v>206</v>
      </c>
      <c r="H13" s="165"/>
      <c r="I13" s="166"/>
      <c r="J13" s="77">
        <f t="shared" si="1"/>
        <v>0</v>
      </c>
    </row>
    <row r="14" spans="1:10" ht="26.45" customHeight="1">
      <c r="A14" s="169">
        <v>1100601</v>
      </c>
      <c r="B14" s="88" t="s">
        <v>256</v>
      </c>
      <c r="C14" s="89"/>
      <c r="D14" s="170"/>
      <c r="E14" s="90"/>
      <c r="F14" s="88"/>
      <c r="G14" s="88" t="s">
        <v>239</v>
      </c>
      <c r="H14" s="171"/>
      <c r="I14" s="171"/>
      <c r="J14" s="172">
        <f t="shared" si="1"/>
        <v>0</v>
      </c>
    </row>
    <row r="15" spans="1:10" ht="26.45" customHeight="1">
      <c r="A15" s="169">
        <v>1100602</v>
      </c>
      <c r="B15" s="88" t="s">
        <v>257</v>
      </c>
      <c r="C15" s="89"/>
      <c r="D15" s="170"/>
      <c r="E15" s="90"/>
      <c r="F15" s="88"/>
      <c r="G15" s="88"/>
      <c r="H15" s="171"/>
      <c r="I15" s="171"/>
      <c r="J15" s="88"/>
    </row>
    <row r="16" spans="1:10" ht="26.45" customHeight="1">
      <c r="A16" s="74" t="s">
        <v>203</v>
      </c>
      <c r="B16" s="83" t="s">
        <v>204</v>
      </c>
      <c r="C16" s="165">
        <v>30998</v>
      </c>
      <c r="D16" s="168">
        <v>32665</v>
      </c>
      <c r="E16" s="173">
        <f>IFERROR($D16/C16,)</f>
        <v>1.0537776630750371</v>
      </c>
      <c r="F16" s="74" t="s">
        <v>207</v>
      </c>
      <c r="G16" s="74" t="s">
        <v>208</v>
      </c>
      <c r="H16" s="75">
        <f>H17</f>
        <v>0</v>
      </c>
      <c r="I16" s="76">
        <f>I17</f>
        <v>0</v>
      </c>
      <c r="J16" s="77">
        <f t="shared" ref="J16:J25" si="2">IFERROR($I16/H16,)</f>
        <v>0</v>
      </c>
    </row>
    <row r="17" spans="1:10" ht="25.5" customHeight="1">
      <c r="A17" s="74"/>
      <c r="B17" s="83"/>
      <c r="C17" s="80"/>
      <c r="D17" s="64"/>
      <c r="E17" s="84"/>
      <c r="F17" s="74" t="s">
        <v>209</v>
      </c>
      <c r="G17" s="74" t="s">
        <v>210</v>
      </c>
      <c r="H17" s="165"/>
      <c r="I17" s="166"/>
      <c r="J17" s="77">
        <f t="shared" si="2"/>
        <v>0</v>
      </c>
    </row>
    <row r="18" spans="1:10" ht="25.5" customHeight="1">
      <c r="A18" s="74" t="s">
        <v>211</v>
      </c>
      <c r="B18" s="74" t="s">
        <v>83</v>
      </c>
      <c r="C18" s="75">
        <f>C19</f>
        <v>186</v>
      </c>
      <c r="D18" s="79">
        <f>D19</f>
        <v>0</v>
      </c>
      <c r="E18" s="77">
        <f t="shared" ref="E18:E32" si="3">IFERROR($D18/C18,)</f>
        <v>0</v>
      </c>
      <c r="F18" s="74" t="s">
        <v>212</v>
      </c>
      <c r="G18" s="74" t="s">
        <v>213</v>
      </c>
      <c r="H18" s="165"/>
      <c r="I18" s="166"/>
      <c r="J18" s="77">
        <f t="shared" si="2"/>
        <v>0</v>
      </c>
    </row>
    <row r="19" spans="1:10" ht="25.5" customHeight="1">
      <c r="A19" s="74" t="s">
        <v>214</v>
      </c>
      <c r="B19" s="74" t="s">
        <v>215</v>
      </c>
      <c r="C19" s="75">
        <f>SUM(C20:C22)</f>
        <v>186</v>
      </c>
      <c r="D19" s="79">
        <f>SUM(D20:D22)</f>
        <v>0</v>
      </c>
      <c r="E19" s="77">
        <f t="shared" si="3"/>
        <v>0</v>
      </c>
      <c r="F19" s="74" t="s">
        <v>216</v>
      </c>
      <c r="G19" s="74" t="s">
        <v>217</v>
      </c>
      <c r="H19" s="165"/>
      <c r="I19" s="166"/>
      <c r="J19" s="77">
        <f t="shared" si="2"/>
        <v>0</v>
      </c>
    </row>
    <row r="20" spans="1:10" ht="25.5" customHeight="1">
      <c r="A20" s="74" t="s">
        <v>218</v>
      </c>
      <c r="B20" s="74" t="s">
        <v>219</v>
      </c>
      <c r="C20" s="165">
        <v>186</v>
      </c>
      <c r="D20" s="82"/>
      <c r="E20" s="77">
        <f t="shared" si="3"/>
        <v>0</v>
      </c>
      <c r="F20" s="74" t="s">
        <v>220</v>
      </c>
      <c r="G20" s="74" t="s">
        <v>221</v>
      </c>
      <c r="H20" s="75">
        <f>SUM(H21:H24)</f>
        <v>0</v>
      </c>
      <c r="I20" s="76">
        <f>SUM(I21:I24)</f>
        <v>0</v>
      </c>
      <c r="J20" s="77">
        <f t="shared" si="2"/>
        <v>0</v>
      </c>
    </row>
    <row r="21" spans="1:10" ht="25.5" customHeight="1">
      <c r="A21" s="74" t="s">
        <v>222</v>
      </c>
      <c r="B21" s="74" t="s">
        <v>223</v>
      </c>
      <c r="C21" s="165"/>
      <c r="D21" s="82"/>
      <c r="E21" s="77">
        <f t="shared" si="3"/>
        <v>0</v>
      </c>
      <c r="F21" s="74" t="s">
        <v>224</v>
      </c>
      <c r="G21" s="74" t="s">
        <v>34</v>
      </c>
      <c r="H21" s="165"/>
      <c r="I21" s="166"/>
      <c r="J21" s="77">
        <f t="shared" si="2"/>
        <v>0</v>
      </c>
    </row>
    <row r="22" spans="1:10" ht="25.5" customHeight="1">
      <c r="A22" s="74" t="s">
        <v>225</v>
      </c>
      <c r="B22" s="74" t="s">
        <v>226</v>
      </c>
      <c r="C22" s="165"/>
      <c r="D22" s="82"/>
      <c r="E22" s="77">
        <f t="shared" si="3"/>
        <v>0</v>
      </c>
      <c r="F22" s="74" t="s">
        <v>227</v>
      </c>
      <c r="G22" s="74" t="s">
        <v>228</v>
      </c>
      <c r="H22" s="165"/>
      <c r="I22" s="166"/>
      <c r="J22" s="77">
        <f t="shared" si="2"/>
        <v>0</v>
      </c>
    </row>
    <row r="23" spans="1:10" ht="25.5" customHeight="1">
      <c r="A23" s="74" t="s">
        <v>348</v>
      </c>
      <c r="B23" s="74" t="s">
        <v>258</v>
      </c>
      <c r="C23" s="165">
        <v>1224</v>
      </c>
      <c r="D23" s="82">
        <v>900</v>
      </c>
      <c r="E23" s="77">
        <f t="shared" si="3"/>
        <v>0.73529411764705888</v>
      </c>
      <c r="F23" s="74" t="s">
        <v>231</v>
      </c>
      <c r="G23" s="74" t="s">
        <v>232</v>
      </c>
      <c r="H23" s="165"/>
      <c r="I23" s="166"/>
      <c r="J23" s="77">
        <f t="shared" si="2"/>
        <v>0</v>
      </c>
    </row>
    <row r="24" spans="1:10" ht="25.5" customHeight="1">
      <c r="A24" s="74" t="s">
        <v>229</v>
      </c>
      <c r="B24" s="74" t="s">
        <v>230</v>
      </c>
      <c r="C24" s="165">
        <v>10723</v>
      </c>
      <c r="D24" s="82">
        <v>8600</v>
      </c>
      <c r="E24" s="77">
        <f t="shared" si="3"/>
        <v>0.8020143616525226</v>
      </c>
      <c r="F24" s="74" t="s">
        <v>235</v>
      </c>
      <c r="G24" s="74" t="s">
        <v>236</v>
      </c>
      <c r="H24" s="165"/>
      <c r="I24" s="166"/>
      <c r="J24" s="77">
        <f t="shared" si="2"/>
        <v>0</v>
      </c>
    </row>
    <row r="25" spans="1:10" ht="25.5" customHeight="1">
      <c r="A25" s="74" t="s">
        <v>233</v>
      </c>
      <c r="B25" s="74" t="s">
        <v>234</v>
      </c>
      <c r="C25" s="167">
        <f>SUM(C26:C29)</f>
        <v>0</v>
      </c>
      <c r="D25" s="168">
        <f>SUM(D26:D29)</f>
        <v>0</v>
      </c>
      <c r="E25" s="77">
        <f t="shared" si="3"/>
        <v>0</v>
      </c>
      <c r="F25" s="85">
        <v>23011</v>
      </c>
      <c r="G25" s="74" t="s">
        <v>259</v>
      </c>
      <c r="H25" s="80"/>
      <c r="I25" s="81"/>
      <c r="J25" s="174">
        <f t="shared" si="2"/>
        <v>0</v>
      </c>
    </row>
    <row r="26" spans="1:10" ht="25.5" customHeight="1">
      <c r="A26" s="74" t="s">
        <v>237</v>
      </c>
      <c r="B26" s="74" t="s">
        <v>238</v>
      </c>
      <c r="C26" s="165"/>
      <c r="D26" s="82"/>
      <c r="E26" s="77">
        <f t="shared" si="3"/>
        <v>0</v>
      </c>
      <c r="F26" s="74"/>
      <c r="G26" s="74"/>
      <c r="H26" s="80"/>
      <c r="I26" s="81"/>
      <c r="J26" s="174"/>
    </row>
    <row r="27" spans="1:10" ht="25.5" customHeight="1">
      <c r="A27" s="74" t="s">
        <v>240</v>
      </c>
      <c r="B27" s="74" t="s">
        <v>241</v>
      </c>
      <c r="C27" s="165"/>
      <c r="D27" s="82"/>
      <c r="E27" s="77">
        <f t="shared" si="3"/>
        <v>0</v>
      </c>
      <c r="F27" s="74"/>
      <c r="G27" s="74"/>
      <c r="H27" s="80"/>
      <c r="I27" s="81"/>
      <c r="J27" s="174"/>
    </row>
    <row r="28" spans="1:10" ht="25.5" customHeight="1">
      <c r="A28" s="74" t="s">
        <v>242</v>
      </c>
      <c r="B28" s="74" t="s">
        <v>243</v>
      </c>
      <c r="C28" s="165"/>
      <c r="D28" s="82"/>
      <c r="E28" s="77">
        <f t="shared" si="3"/>
        <v>0</v>
      </c>
      <c r="F28" s="74"/>
      <c r="G28" s="74"/>
      <c r="H28" s="80"/>
      <c r="I28" s="81"/>
      <c r="J28" s="174"/>
    </row>
    <row r="29" spans="1:10" ht="25.5" customHeight="1">
      <c r="A29" s="74" t="s">
        <v>244</v>
      </c>
      <c r="B29" s="74" t="s">
        <v>245</v>
      </c>
      <c r="C29" s="165"/>
      <c r="D29" s="82"/>
      <c r="E29" s="173">
        <f t="shared" si="3"/>
        <v>0</v>
      </c>
      <c r="F29" s="83"/>
      <c r="G29" s="83"/>
      <c r="H29" s="80"/>
      <c r="I29" s="81"/>
      <c r="J29" s="174"/>
    </row>
    <row r="30" spans="1:10" ht="25.5" customHeight="1">
      <c r="A30" s="74" t="s">
        <v>246</v>
      </c>
      <c r="B30" s="74" t="s">
        <v>247</v>
      </c>
      <c r="C30" s="75">
        <f t="shared" ref="C30:D31" si="4">C31</f>
        <v>0</v>
      </c>
      <c r="D30" s="79">
        <f t="shared" si="4"/>
        <v>0</v>
      </c>
      <c r="E30" s="77">
        <f t="shared" si="3"/>
        <v>0</v>
      </c>
      <c r="F30" s="74" t="s">
        <v>248</v>
      </c>
      <c r="G30" s="74" t="s">
        <v>16</v>
      </c>
      <c r="H30" s="75">
        <f>H31</f>
        <v>1360</v>
      </c>
      <c r="I30" s="76">
        <f>I31</f>
        <v>1000</v>
      </c>
      <c r="J30" s="174">
        <f>IFERROR($I30/H30,)</f>
        <v>0.73529411764705888</v>
      </c>
    </row>
    <row r="31" spans="1:10" ht="25.5" customHeight="1">
      <c r="A31" s="74" t="s">
        <v>249</v>
      </c>
      <c r="B31" s="74" t="s">
        <v>250</v>
      </c>
      <c r="C31" s="75">
        <f t="shared" si="4"/>
        <v>0</v>
      </c>
      <c r="D31" s="79">
        <f t="shared" si="4"/>
        <v>0</v>
      </c>
      <c r="E31" s="77">
        <f t="shared" si="3"/>
        <v>0</v>
      </c>
      <c r="F31" s="74" t="s">
        <v>251</v>
      </c>
      <c r="G31" s="74" t="s">
        <v>252</v>
      </c>
      <c r="H31" s="165">
        <v>1360</v>
      </c>
      <c r="I31" s="166">
        <v>1000</v>
      </c>
      <c r="J31" s="174">
        <f>IFERROR($I31/H31,)</f>
        <v>0.73529411764705888</v>
      </c>
    </row>
    <row r="32" spans="1:10" ht="25.5" customHeight="1">
      <c r="A32" s="74" t="s">
        <v>253</v>
      </c>
      <c r="B32" s="74" t="s">
        <v>254</v>
      </c>
      <c r="C32" s="165"/>
      <c r="D32" s="82"/>
      <c r="E32" s="77">
        <f t="shared" si="3"/>
        <v>0</v>
      </c>
      <c r="F32" s="74"/>
      <c r="G32" s="74"/>
      <c r="H32" s="80"/>
      <c r="I32" s="81"/>
      <c r="J32" s="174"/>
    </row>
    <row r="33" spans="1:10" ht="25.5" customHeight="1">
      <c r="A33" s="85"/>
      <c r="B33" s="74"/>
      <c r="C33" s="86"/>
      <c r="D33" s="86"/>
      <c r="E33" s="87"/>
      <c r="F33" s="83"/>
      <c r="G33" s="83"/>
      <c r="H33" s="86"/>
      <c r="I33" s="86"/>
      <c r="J33" s="175"/>
    </row>
    <row r="34" spans="1:10" ht="25.5" customHeight="1">
      <c r="A34" s="85"/>
      <c r="B34" s="83" t="s">
        <v>8</v>
      </c>
      <c r="C34" s="176">
        <f>SUM(C7:C8,C30)</f>
        <v>142006</v>
      </c>
      <c r="D34" s="177">
        <f>SUM(D7:D8,D30)</f>
        <v>150732</v>
      </c>
      <c r="E34" s="175">
        <f>IFERROR($D34/C34,)</f>
        <v>1.06144810782643</v>
      </c>
      <c r="F34" s="83"/>
      <c r="G34" s="83" t="s">
        <v>9</v>
      </c>
      <c r="H34" s="177">
        <f>SUM(H7:H8,H30,H14)</f>
        <v>142006</v>
      </c>
      <c r="I34" s="177">
        <f>SUM(I7:I8,I30,I14)</f>
        <v>150732</v>
      </c>
      <c r="J34" s="175">
        <f>IFERROR($I34/H34,)</f>
        <v>1.06144810782643</v>
      </c>
    </row>
  </sheetData>
  <mergeCells count="11">
    <mergeCell ref="I5:J5"/>
    <mergeCell ref="A2:J2"/>
    <mergeCell ref="A4:E4"/>
    <mergeCell ref="F4:J4"/>
    <mergeCell ref="A5:A6"/>
    <mergeCell ref="B5:B6"/>
    <mergeCell ref="C5:C6"/>
    <mergeCell ref="D5:E5"/>
    <mergeCell ref="F5:F6"/>
    <mergeCell ref="G5:G6"/>
    <mergeCell ref="H5:H6"/>
  </mergeCells>
  <phoneticPr fontId="9" type="noConversion"/>
  <pageMargins left="0.28999999999999998" right="0.28999999999999998" top="0.61" bottom="0.49" header="0.32" footer="0.32"/>
  <pageSetup paperSize="9" scale="70" orientation="landscape"/>
  <headerFooter>
    <oddHeader>&amp;L&amp;C&amp;R</oddHeader>
    <oddFooter>&amp;L&amp;C&amp;R</oddFooter>
    <evenHeader>&amp;L&amp;C&amp;R</evenHeader>
    <evenFooter>&amp;L&amp;C&amp;R</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5"/>
  <sheetViews>
    <sheetView topLeftCell="E1" workbookViewId="0">
      <selection activeCell="H4" sqref="H4:N4"/>
    </sheetView>
  </sheetViews>
  <sheetFormatPr defaultColWidth="10" defaultRowHeight="13.5"/>
  <cols>
    <col min="1" max="1" width="36" style="226" customWidth="1"/>
    <col min="2" max="2" width="16.5" style="226" customWidth="1"/>
    <col min="3" max="3" width="21.125" style="226" customWidth="1"/>
    <col min="4" max="7" width="35.125" style="226" customWidth="1"/>
    <col min="8" max="8" width="21.125" style="226" customWidth="1"/>
    <col min="9" max="14" width="35.125" style="226" customWidth="1"/>
    <col min="15" max="15" width="21.125" style="226" customWidth="1"/>
    <col min="16" max="16" width="35.125" style="226" customWidth="1"/>
    <col min="17" max="17" width="21.125" style="226" customWidth="1"/>
    <col min="18" max="19" width="35.125" style="226" customWidth="1"/>
    <col min="20" max="20" width="21.125" style="226" customWidth="1"/>
    <col min="21" max="21" width="35.125" style="226" customWidth="1"/>
    <col min="22" max="22" width="21.125" style="226" customWidth="1"/>
    <col min="23" max="25" width="35.125" style="226" customWidth="1"/>
    <col min="26" max="16384" width="10" style="226"/>
  </cols>
  <sheetData>
    <row r="1" spans="1:25" ht="32.65" customHeight="1"/>
    <row r="2" spans="1:25" ht="26.65" customHeight="1">
      <c r="A2" s="265" t="s">
        <v>640</v>
      </c>
      <c r="B2" s="265"/>
      <c r="C2" s="265"/>
      <c r="D2" s="265"/>
      <c r="E2" s="265"/>
      <c r="F2" s="265"/>
      <c r="G2" s="265"/>
      <c r="H2" s="265"/>
      <c r="I2" s="265"/>
      <c r="J2" s="265"/>
      <c r="K2" s="265"/>
      <c r="L2" s="265"/>
      <c r="M2" s="265"/>
      <c r="N2" s="265"/>
      <c r="O2" s="265"/>
      <c r="P2" s="265"/>
      <c r="Q2" s="265"/>
      <c r="R2" s="265"/>
      <c r="S2" s="265"/>
      <c r="T2" s="265"/>
      <c r="U2" s="265"/>
      <c r="V2" s="265"/>
      <c r="W2" s="265"/>
      <c r="X2" s="265"/>
      <c r="Y2" s="265"/>
    </row>
    <row r="3" spans="1:25" ht="26.1" customHeight="1">
      <c r="A3" s="266" t="s">
        <v>260</v>
      </c>
      <c r="B3" s="266"/>
      <c r="C3" s="266"/>
      <c r="D3" s="266"/>
      <c r="E3" s="266"/>
      <c r="F3" s="266"/>
      <c r="G3" s="266"/>
      <c r="H3" s="266"/>
      <c r="I3" s="266"/>
      <c r="J3" s="266"/>
      <c r="K3" s="266"/>
      <c r="L3" s="266"/>
      <c r="M3" s="266"/>
      <c r="N3" s="266"/>
      <c r="O3" s="266"/>
      <c r="P3" s="266"/>
      <c r="Q3" s="266"/>
      <c r="R3" s="266"/>
      <c r="S3" s="266"/>
      <c r="T3" s="266"/>
      <c r="U3" s="266"/>
      <c r="V3" s="266"/>
      <c r="W3" s="266"/>
      <c r="X3" s="266"/>
      <c r="Y3" s="266"/>
    </row>
    <row r="4" spans="1:25" ht="26.1" customHeight="1">
      <c r="A4" s="267" t="s">
        <v>423</v>
      </c>
      <c r="B4" s="267" t="s">
        <v>15</v>
      </c>
      <c r="C4" s="268" t="s">
        <v>424</v>
      </c>
      <c r="D4" s="268"/>
      <c r="E4" s="268"/>
      <c r="F4" s="268"/>
      <c r="G4" s="268"/>
      <c r="H4" s="268" t="s">
        <v>425</v>
      </c>
      <c r="I4" s="268"/>
      <c r="J4" s="268"/>
      <c r="K4" s="268"/>
      <c r="L4" s="268"/>
      <c r="M4" s="268"/>
      <c r="N4" s="268"/>
      <c r="O4" s="268" t="s">
        <v>426</v>
      </c>
      <c r="P4" s="268"/>
      <c r="Q4" s="268" t="s">
        <v>427</v>
      </c>
      <c r="R4" s="268"/>
      <c r="S4" s="268"/>
      <c r="T4" s="268" t="s">
        <v>428</v>
      </c>
      <c r="U4" s="268"/>
      <c r="V4" s="268" t="s">
        <v>429</v>
      </c>
      <c r="W4" s="268"/>
      <c r="X4" s="268"/>
      <c r="Y4" s="268"/>
    </row>
    <row r="5" spans="1:25" ht="26.1" customHeight="1">
      <c r="A5" s="267"/>
      <c r="B5" s="267"/>
      <c r="C5" s="227" t="s">
        <v>42</v>
      </c>
      <c r="D5" s="228" t="s">
        <v>430</v>
      </c>
      <c r="E5" s="228" t="s">
        <v>431</v>
      </c>
      <c r="F5" s="228" t="s">
        <v>432</v>
      </c>
      <c r="G5" s="228" t="s">
        <v>433</v>
      </c>
      <c r="H5" s="227" t="s">
        <v>42</v>
      </c>
      <c r="I5" s="228" t="s">
        <v>434</v>
      </c>
      <c r="J5" s="228" t="s">
        <v>435</v>
      </c>
      <c r="K5" s="228" t="s">
        <v>436</v>
      </c>
      <c r="L5" s="228" t="s">
        <v>437</v>
      </c>
      <c r="M5" s="228" t="s">
        <v>438</v>
      </c>
      <c r="N5" s="228" t="s">
        <v>439</v>
      </c>
      <c r="O5" s="227" t="s">
        <v>42</v>
      </c>
      <c r="P5" s="228" t="s">
        <v>440</v>
      </c>
      <c r="Q5" s="227" t="s">
        <v>42</v>
      </c>
      <c r="R5" s="228" t="s">
        <v>441</v>
      </c>
      <c r="S5" s="228" t="s">
        <v>442</v>
      </c>
      <c r="T5" s="227" t="s">
        <v>42</v>
      </c>
      <c r="U5" s="228" t="s">
        <v>443</v>
      </c>
      <c r="V5" s="227" t="s">
        <v>42</v>
      </c>
      <c r="W5" s="228" t="s">
        <v>444</v>
      </c>
      <c r="X5" s="228" t="s">
        <v>445</v>
      </c>
      <c r="Y5" s="228" t="s">
        <v>446</v>
      </c>
    </row>
    <row r="6" spans="1:25" ht="26.1" customHeight="1">
      <c r="A6" s="229" t="s">
        <v>15</v>
      </c>
      <c r="B6" s="230">
        <v>21773.777138000001</v>
      </c>
      <c r="C6" s="230">
        <v>6915.049814</v>
      </c>
      <c r="D6" s="231">
        <v>4652.1620499999999</v>
      </c>
      <c r="E6" s="231">
        <v>1373.7509640000001</v>
      </c>
      <c r="F6" s="231">
        <v>458.82679999999999</v>
      </c>
      <c r="G6" s="231">
        <v>430.31</v>
      </c>
      <c r="H6" s="230">
        <v>1199.5058670000001</v>
      </c>
      <c r="I6" s="231">
        <v>994.28586700000005</v>
      </c>
      <c r="J6" s="231"/>
      <c r="K6" s="231">
        <v>63.34</v>
      </c>
      <c r="L6" s="231">
        <v>115.5</v>
      </c>
      <c r="M6" s="231">
        <v>10.72</v>
      </c>
      <c r="N6" s="231">
        <v>15.66</v>
      </c>
      <c r="O6" s="230"/>
      <c r="P6" s="231"/>
      <c r="Q6" s="230">
        <v>12065.462012</v>
      </c>
      <c r="R6" s="231">
        <v>11635.822012000001</v>
      </c>
      <c r="S6" s="231">
        <v>429.64</v>
      </c>
      <c r="T6" s="230"/>
      <c r="U6" s="231"/>
      <c r="V6" s="230">
        <v>1593.7594449999999</v>
      </c>
      <c r="W6" s="231">
        <v>1109.9348399999999</v>
      </c>
      <c r="X6" s="231">
        <v>439.73460499999999</v>
      </c>
      <c r="Y6" s="231">
        <v>44.09</v>
      </c>
    </row>
    <row r="7" spans="1:25" ht="26.1" customHeight="1">
      <c r="A7" s="232" t="s">
        <v>447</v>
      </c>
      <c r="B7" s="233">
        <v>6728.461687</v>
      </c>
      <c r="C7" s="234">
        <v>4141.5888500000001</v>
      </c>
      <c r="D7" s="233">
        <v>3758.66885</v>
      </c>
      <c r="E7" s="233"/>
      <c r="F7" s="233"/>
      <c r="G7" s="233">
        <v>382.92</v>
      </c>
      <c r="H7" s="234">
        <v>1043.7258670000001</v>
      </c>
      <c r="I7" s="233">
        <v>849.53586700000005</v>
      </c>
      <c r="J7" s="233"/>
      <c r="K7" s="233">
        <v>63.34</v>
      </c>
      <c r="L7" s="233">
        <v>107.5</v>
      </c>
      <c r="M7" s="233">
        <v>10.72</v>
      </c>
      <c r="N7" s="233">
        <v>12.63</v>
      </c>
      <c r="O7" s="234"/>
      <c r="P7" s="233"/>
      <c r="Q7" s="234">
        <v>1518.3269700000001</v>
      </c>
      <c r="R7" s="233">
        <v>1217.85697</v>
      </c>
      <c r="S7" s="233">
        <v>300.47000000000003</v>
      </c>
      <c r="T7" s="234"/>
      <c r="U7" s="233"/>
      <c r="V7" s="234">
        <v>24.82</v>
      </c>
      <c r="W7" s="233">
        <v>1.4</v>
      </c>
      <c r="X7" s="233"/>
      <c r="Y7" s="233">
        <v>23.42</v>
      </c>
    </row>
    <row r="8" spans="1:25" ht="26.1" customHeight="1">
      <c r="A8" s="232" t="s">
        <v>448</v>
      </c>
      <c r="B8" s="233">
        <v>175.13204999999999</v>
      </c>
      <c r="C8" s="234">
        <v>156.37905000000001</v>
      </c>
      <c r="D8" s="233">
        <v>156.37905000000001</v>
      </c>
      <c r="E8" s="233"/>
      <c r="F8" s="233"/>
      <c r="G8" s="233"/>
      <c r="H8" s="234">
        <v>18.033000000000001</v>
      </c>
      <c r="I8" s="233">
        <v>17.582999999999998</v>
      </c>
      <c r="J8" s="233"/>
      <c r="K8" s="233"/>
      <c r="L8" s="233"/>
      <c r="M8" s="233"/>
      <c r="N8" s="233">
        <v>0.45</v>
      </c>
      <c r="O8" s="234"/>
      <c r="P8" s="233"/>
      <c r="Q8" s="234"/>
      <c r="R8" s="233"/>
      <c r="S8" s="233"/>
      <c r="T8" s="234"/>
      <c r="U8" s="233"/>
      <c r="V8" s="234">
        <v>0.72</v>
      </c>
      <c r="W8" s="233"/>
      <c r="X8" s="233"/>
      <c r="Y8" s="233">
        <v>0.72</v>
      </c>
    </row>
    <row r="9" spans="1:25" ht="26.1" customHeight="1">
      <c r="A9" s="232" t="s">
        <v>449</v>
      </c>
      <c r="B9" s="234">
        <v>175.13204999999999</v>
      </c>
      <c r="C9" s="234">
        <v>156.37905000000001</v>
      </c>
      <c r="D9" s="233">
        <v>156.37905000000001</v>
      </c>
      <c r="E9" s="233"/>
      <c r="F9" s="233"/>
      <c r="G9" s="233"/>
      <c r="H9" s="234">
        <v>18.033000000000001</v>
      </c>
      <c r="I9" s="233">
        <v>17.582999999999998</v>
      </c>
      <c r="J9" s="233"/>
      <c r="K9" s="233"/>
      <c r="L9" s="233"/>
      <c r="M9" s="233"/>
      <c r="N9" s="233">
        <v>0.45</v>
      </c>
      <c r="O9" s="234"/>
      <c r="P9" s="233"/>
      <c r="Q9" s="234"/>
      <c r="R9" s="233"/>
      <c r="S9" s="233"/>
      <c r="T9" s="234"/>
      <c r="U9" s="233"/>
      <c r="V9" s="234">
        <v>0.72</v>
      </c>
      <c r="W9" s="233"/>
      <c r="X9" s="233"/>
      <c r="Y9" s="233">
        <v>0.72</v>
      </c>
    </row>
    <row r="10" spans="1:25" ht="26.1" customHeight="1">
      <c r="A10" s="232" t="s">
        <v>450</v>
      </c>
      <c r="B10" s="233">
        <v>142.72479999999999</v>
      </c>
      <c r="C10" s="234">
        <v>126.98480000000001</v>
      </c>
      <c r="D10" s="233">
        <v>126.98480000000001</v>
      </c>
      <c r="E10" s="233"/>
      <c r="F10" s="233"/>
      <c r="G10" s="233"/>
      <c r="H10" s="234">
        <v>15.74</v>
      </c>
      <c r="I10" s="233">
        <v>15.41</v>
      </c>
      <c r="J10" s="233"/>
      <c r="K10" s="233"/>
      <c r="L10" s="233"/>
      <c r="M10" s="233"/>
      <c r="N10" s="233">
        <v>0.33</v>
      </c>
      <c r="O10" s="234"/>
      <c r="P10" s="233"/>
      <c r="Q10" s="234"/>
      <c r="R10" s="233"/>
      <c r="S10" s="233"/>
      <c r="T10" s="234"/>
      <c r="U10" s="233"/>
      <c r="V10" s="234"/>
      <c r="W10" s="233"/>
      <c r="X10" s="233"/>
      <c r="Y10" s="233"/>
    </row>
    <row r="11" spans="1:25" ht="26.1" customHeight="1">
      <c r="A11" s="232" t="s">
        <v>451</v>
      </c>
      <c r="B11" s="234">
        <v>142.72479999999999</v>
      </c>
      <c r="C11" s="234">
        <v>126.98480000000001</v>
      </c>
      <c r="D11" s="233">
        <v>126.98480000000001</v>
      </c>
      <c r="E11" s="233"/>
      <c r="F11" s="233"/>
      <c r="G11" s="233"/>
      <c r="H11" s="234">
        <v>15.74</v>
      </c>
      <c r="I11" s="233">
        <v>15.41</v>
      </c>
      <c r="J11" s="233"/>
      <c r="K11" s="233"/>
      <c r="L11" s="233"/>
      <c r="M11" s="233"/>
      <c r="N11" s="233">
        <v>0.33</v>
      </c>
      <c r="O11" s="234"/>
      <c r="P11" s="233"/>
      <c r="Q11" s="234"/>
      <c r="R11" s="233"/>
      <c r="S11" s="233"/>
      <c r="T11" s="234"/>
      <c r="U11" s="233"/>
      <c r="V11" s="234"/>
      <c r="W11" s="233"/>
      <c r="X11" s="233"/>
      <c r="Y11" s="233"/>
    </row>
    <row r="12" spans="1:25" ht="26.1" customHeight="1">
      <c r="A12" s="232" t="s">
        <v>641</v>
      </c>
      <c r="B12" s="233">
        <v>2684.2136869999999</v>
      </c>
      <c r="C12" s="234">
        <v>1415.5136</v>
      </c>
      <c r="D12" s="233">
        <v>1135.2336</v>
      </c>
      <c r="E12" s="233"/>
      <c r="F12" s="233"/>
      <c r="G12" s="233">
        <v>280.27999999999997</v>
      </c>
      <c r="H12" s="234">
        <v>787.87786700000004</v>
      </c>
      <c r="I12" s="233">
        <v>627.81786699999998</v>
      </c>
      <c r="J12" s="233"/>
      <c r="K12" s="233">
        <v>60.94</v>
      </c>
      <c r="L12" s="233">
        <v>82.16</v>
      </c>
      <c r="M12" s="233">
        <v>10.72</v>
      </c>
      <c r="N12" s="233">
        <v>6.24</v>
      </c>
      <c r="O12" s="234"/>
      <c r="P12" s="233"/>
      <c r="Q12" s="234">
        <v>468.68221999999997</v>
      </c>
      <c r="R12" s="233">
        <v>207.98222000000001</v>
      </c>
      <c r="S12" s="233">
        <v>260.7</v>
      </c>
      <c r="T12" s="234"/>
      <c r="U12" s="233"/>
      <c r="V12" s="234">
        <v>12.14</v>
      </c>
      <c r="W12" s="233">
        <v>1.4</v>
      </c>
      <c r="X12" s="233"/>
      <c r="Y12" s="233">
        <v>10.74</v>
      </c>
    </row>
    <row r="13" spans="1:25" ht="26.1" customHeight="1">
      <c r="A13" s="232" t="s">
        <v>452</v>
      </c>
      <c r="B13" s="234">
        <v>2041.6830669999999</v>
      </c>
      <c r="C13" s="234">
        <v>1415.5136</v>
      </c>
      <c r="D13" s="233">
        <v>1135.2336</v>
      </c>
      <c r="E13" s="233"/>
      <c r="F13" s="233"/>
      <c r="G13" s="233">
        <v>280.27999999999997</v>
      </c>
      <c r="H13" s="234">
        <v>615.109467</v>
      </c>
      <c r="I13" s="233">
        <v>530.16546700000004</v>
      </c>
      <c r="J13" s="233"/>
      <c r="K13" s="233">
        <v>28.824000000000002</v>
      </c>
      <c r="L13" s="233">
        <v>39.159999999999997</v>
      </c>
      <c r="M13" s="233">
        <v>10.72</v>
      </c>
      <c r="N13" s="233">
        <v>6.24</v>
      </c>
      <c r="O13" s="234"/>
      <c r="P13" s="233"/>
      <c r="Q13" s="234"/>
      <c r="R13" s="233"/>
      <c r="S13" s="233"/>
      <c r="T13" s="234"/>
      <c r="U13" s="233"/>
      <c r="V13" s="234">
        <v>11.06</v>
      </c>
      <c r="W13" s="233">
        <v>1.4</v>
      </c>
      <c r="X13" s="233"/>
      <c r="Y13" s="233">
        <v>9.66</v>
      </c>
    </row>
    <row r="14" spans="1:25" ht="26.1" customHeight="1">
      <c r="A14" s="232" t="s">
        <v>453</v>
      </c>
      <c r="B14" s="234">
        <v>383.42840000000001</v>
      </c>
      <c r="C14" s="234"/>
      <c r="D14" s="233"/>
      <c r="E14" s="233"/>
      <c r="F14" s="233"/>
      <c r="G14" s="233"/>
      <c r="H14" s="234">
        <v>172.76840000000001</v>
      </c>
      <c r="I14" s="233">
        <v>97.6524</v>
      </c>
      <c r="J14" s="233"/>
      <c r="K14" s="233">
        <v>32.116</v>
      </c>
      <c r="L14" s="233">
        <v>43</v>
      </c>
      <c r="M14" s="233"/>
      <c r="N14" s="233"/>
      <c r="O14" s="234"/>
      <c r="P14" s="233"/>
      <c r="Q14" s="234">
        <v>210.66</v>
      </c>
      <c r="R14" s="233"/>
      <c r="S14" s="233">
        <v>210.66</v>
      </c>
      <c r="T14" s="234"/>
      <c r="U14" s="233"/>
      <c r="V14" s="234"/>
      <c r="W14" s="233"/>
      <c r="X14" s="233"/>
      <c r="Y14" s="233"/>
    </row>
    <row r="15" spans="1:25" ht="26.1" customHeight="1">
      <c r="A15" s="232" t="s">
        <v>454</v>
      </c>
      <c r="B15" s="234">
        <v>259.10221999999999</v>
      </c>
      <c r="C15" s="234"/>
      <c r="D15" s="233"/>
      <c r="E15" s="233"/>
      <c r="F15" s="233"/>
      <c r="G15" s="233"/>
      <c r="H15" s="234"/>
      <c r="I15" s="233"/>
      <c r="J15" s="233"/>
      <c r="K15" s="233"/>
      <c r="L15" s="233"/>
      <c r="M15" s="233"/>
      <c r="N15" s="233"/>
      <c r="O15" s="234"/>
      <c r="P15" s="233"/>
      <c r="Q15" s="234">
        <v>258.02222</v>
      </c>
      <c r="R15" s="233">
        <v>207.98222000000001</v>
      </c>
      <c r="S15" s="233">
        <v>50.04</v>
      </c>
      <c r="T15" s="234"/>
      <c r="U15" s="233"/>
      <c r="V15" s="234">
        <v>1.08</v>
      </c>
      <c r="W15" s="233"/>
      <c r="X15" s="233"/>
      <c r="Y15" s="233">
        <v>1.08</v>
      </c>
    </row>
    <row r="16" spans="1:25" ht="26.1" customHeight="1">
      <c r="A16" s="232" t="s">
        <v>455</v>
      </c>
      <c r="B16" s="233">
        <v>79.010000000000005</v>
      </c>
      <c r="C16" s="234">
        <v>41.93</v>
      </c>
      <c r="D16" s="233">
        <v>41.93</v>
      </c>
      <c r="E16" s="233"/>
      <c r="F16" s="233"/>
      <c r="G16" s="233"/>
      <c r="H16" s="234">
        <v>5.05</v>
      </c>
      <c r="I16" s="233">
        <v>4.9000000000000004</v>
      </c>
      <c r="J16" s="233"/>
      <c r="K16" s="233"/>
      <c r="L16" s="233"/>
      <c r="M16" s="233"/>
      <c r="N16" s="233">
        <v>0.15</v>
      </c>
      <c r="O16" s="234"/>
      <c r="P16" s="233"/>
      <c r="Q16" s="234">
        <v>31.74</v>
      </c>
      <c r="R16" s="233">
        <v>30.89</v>
      </c>
      <c r="S16" s="233">
        <v>0.85</v>
      </c>
      <c r="T16" s="234"/>
      <c r="U16" s="233"/>
      <c r="V16" s="234">
        <v>0.28999999999999998</v>
      </c>
      <c r="W16" s="233"/>
      <c r="X16" s="233"/>
      <c r="Y16" s="233">
        <v>0.28999999999999998</v>
      </c>
    </row>
    <row r="17" spans="1:25" ht="26.1" customHeight="1">
      <c r="A17" s="232" t="s">
        <v>456</v>
      </c>
      <c r="B17" s="234">
        <v>46.98</v>
      </c>
      <c r="C17" s="234">
        <v>41.93</v>
      </c>
      <c r="D17" s="233">
        <v>41.93</v>
      </c>
      <c r="E17" s="233"/>
      <c r="F17" s="233"/>
      <c r="G17" s="233"/>
      <c r="H17" s="234">
        <v>5.05</v>
      </c>
      <c r="I17" s="233">
        <v>4.9000000000000004</v>
      </c>
      <c r="J17" s="233"/>
      <c r="K17" s="233"/>
      <c r="L17" s="233"/>
      <c r="M17" s="233"/>
      <c r="N17" s="233">
        <v>0.15</v>
      </c>
      <c r="O17" s="234"/>
      <c r="P17" s="233"/>
      <c r="Q17" s="234"/>
      <c r="R17" s="233"/>
      <c r="S17" s="233"/>
      <c r="T17" s="234"/>
      <c r="U17" s="233"/>
      <c r="V17" s="234"/>
      <c r="W17" s="233"/>
      <c r="X17" s="233"/>
      <c r="Y17" s="233"/>
    </row>
    <row r="18" spans="1:25" ht="26.1" customHeight="1">
      <c r="A18" s="232" t="s">
        <v>457</v>
      </c>
      <c r="B18" s="234">
        <v>32.03</v>
      </c>
      <c r="C18" s="234"/>
      <c r="D18" s="233"/>
      <c r="E18" s="233"/>
      <c r="F18" s="233"/>
      <c r="G18" s="233"/>
      <c r="H18" s="234"/>
      <c r="I18" s="233"/>
      <c r="J18" s="233"/>
      <c r="K18" s="233"/>
      <c r="L18" s="233"/>
      <c r="M18" s="233"/>
      <c r="N18" s="233"/>
      <c r="O18" s="234"/>
      <c r="P18" s="233"/>
      <c r="Q18" s="234">
        <v>31.74</v>
      </c>
      <c r="R18" s="233">
        <v>30.89</v>
      </c>
      <c r="S18" s="233">
        <v>0.85</v>
      </c>
      <c r="T18" s="234"/>
      <c r="U18" s="233"/>
      <c r="V18" s="234">
        <v>0.28999999999999998</v>
      </c>
      <c r="W18" s="233"/>
      <c r="X18" s="233"/>
      <c r="Y18" s="233">
        <v>0.28999999999999998</v>
      </c>
    </row>
    <row r="19" spans="1:25" ht="26.1" customHeight="1">
      <c r="A19" s="232" t="s">
        <v>458</v>
      </c>
      <c r="B19" s="233">
        <v>62.83</v>
      </c>
      <c r="C19" s="234">
        <v>32.17</v>
      </c>
      <c r="D19" s="233">
        <v>32.17</v>
      </c>
      <c r="E19" s="233"/>
      <c r="F19" s="233"/>
      <c r="G19" s="233"/>
      <c r="H19" s="234">
        <v>4.4800000000000004</v>
      </c>
      <c r="I19" s="233">
        <v>4.24</v>
      </c>
      <c r="J19" s="233"/>
      <c r="K19" s="233"/>
      <c r="L19" s="233"/>
      <c r="M19" s="233"/>
      <c r="N19" s="233">
        <v>0.24</v>
      </c>
      <c r="O19" s="234"/>
      <c r="P19" s="233"/>
      <c r="Q19" s="234">
        <v>26.18</v>
      </c>
      <c r="R19" s="233">
        <v>26.18</v>
      </c>
      <c r="S19" s="233"/>
      <c r="T19" s="234"/>
      <c r="U19" s="233"/>
      <c r="V19" s="234"/>
      <c r="W19" s="233"/>
      <c r="X19" s="233"/>
      <c r="Y19" s="233"/>
    </row>
    <row r="20" spans="1:25" ht="26.1" customHeight="1">
      <c r="A20" s="232" t="s">
        <v>459</v>
      </c>
      <c r="B20" s="234">
        <v>35.97</v>
      </c>
      <c r="C20" s="234">
        <v>32.17</v>
      </c>
      <c r="D20" s="233">
        <v>32.17</v>
      </c>
      <c r="E20" s="233"/>
      <c r="F20" s="233"/>
      <c r="G20" s="233"/>
      <c r="H20" s="234">
        <v>3.8</v>
      </c>
      <c r="I20" s="233">
        <v>3.68</v>
      </c>
      <c r="J20" s="233"/>
      <c r="K20" s="233"/>
      <c r="L20" s="233"/>
      <c r="M20" s="233"/>
      <c r="N20" s="233">
        <v>0.12</v>
      </c>
      <c r="O20" s="234"/>
      <c r="P20" s="233"/>
      <c r="Q20" s="234"/>
      <c r="R20" s="233"/>
      <c r="S20" s="233"/>
      <c r="T20" s="234"/>
      <c r="U20" s="233"/>
      <c r="V20" s="234"/>
      <c r="W20" s="233"/>
      <c r="X20" s="233"/>
      <c r="Y20" s="233"/>
    </row>
    <row r="21" spans="1:25" ht="26.1" customHeight="1">
      <c r="A21" s="232" t="s">
        <v>460</v>
      </c>
      <c r="B21" s="234">
        <v>26.86</v>
      </c>
      <c r="C21" s="234"/>
      <c r="D21" s="233"/>
      <c r="E21" s="233"/>
      <c r="F21" s="233"/>
      <c r="G21" s="233"/>
      <c r="H21" s="234">
        <v>0.68</v>
      </c>
      <c r="I21" s="233">
        <v>0.56000000000000005</v>
      </c>
      <c r="J21" s="233"/>
      <c r="K21" s="233"/>
      <c r="L21" s="233"/>
      <c r="M21" s="233"/>
      <c r="N21" s="233">
        <v>0.12</v>
      </c>
      <c r="O21" s="234"/>
      <c r="P21" s="233"/>
      <c r="Q21" s="234">
        <v>26.18</v>
      </c>
      <c r="R21" s="233">
        <v>26.18</v>
      </c>
      <c r="S21" s="233"/>
      <c r="T21" s="234"/>
      <c r="U21" s="233"/>
      <c r="V21" s="234"/>
      <c r="W21" s="233"/>
      <c r="X21" s="233"/>
      <c r="Y21" s="233"/>
    </row>
    <row r="22" spans="1:25" ht="26.1" customHeight="1">
      <c r="A22" s="232" t="s">
        <v>461</v>
      </c>
      <c r="B22" s="233">
        <v>349.67840000000001</v>
      </c>
      <c r="C22" s="234">
        <v>56.478999999999999</v>
      </c>
      <c r="D22" s="233">
        <v>56.478999999999999</v>
      </c>
      <c r="E22" s="233"/>
      <c r="F22" s="233"/>
      <c r="G22" s="233"/>
      <c r="H22" s="234">
        <v>13.86</v>
      </c>
      <c r="I22" s="233">
        <v>13.68</v>
      </c>
      <c r="J22" s="233"/>
      <c r="K22" s="233"/>
      <c r="L22" s="233"/>
      <c r="M22" s="233"/>
      <c r="N22" s="233">
        <v>0.18</v>
      </c>
      <c r="O22" s="234"/>
      <c r="P22" s="233"/>
      <c r="Q22" s="234">
        <v>276.39940000000001</v>
      </c>
      <c r="R22" s="233">
        <v>267.99939999999998</v>
      </c>
      <c r="S22" s="233">
        <v>8.4</v>
      </c>
      <c r="T22" s="234"/>
      <c r="U22" s="233"/>
      <c r="V22" s="234">
        <v>2.94</v>
      </c>
      <c r="W22" s="233"/>
      <c r="X22" s="233"/>
      <c r="Y22" s="233">
        <v>2.94</v>
      </c>
    </row>
    <row r="23" spans="1:25" ht="26.1" customHeight="1">
      <c r="A23" s="232" t="s">
        <v>462</v>
      </c>
      <c r="B23" s="234">
        <v>70.338999999999999</v>
      </c>
      <c r="C23" s="234">
        <v>56.478999999999999</v>
      </c>
      <c r="D23" s="233">
        <v>56.478999999999999</v>
      </c>
      <c r="E23" s="233"/>
      <c r="F23" s="233"/>
      <c r="G23" s="233"/>
      <c r="H23" s="234">
        <v>13.86</v>
      </c>
      <c r="I23" s="233">
        <v>13.68</v>
      </c>
      <c r="J23" s="233"/>
      <c r="K23" s="233"/>
      <c r="L23" s="233"/>
      <c r="M23" s="233"/>
      <c r="N23" s="233">
        <v>0.18</v>
      </c>
      <c r="O23" s="234"/>
      <c r="P23" s="233"/>
      <c r="Q23" s="234"/>
      <c r="R23" s="233"/>
      <c r="S23" s="233"/>
      <c r="T23" s="234"/>
      <c r="U23" s="233"/>
      <c r="V23" s="234"/>
      <c r="W23" s="233"/>
      <c r="X23" s="233"/>
      <c r="Y23" s="233"/>
    </row>
    <row r="24" spans="1:25" ht="26.1" customHeight="1">
      <c r="A24" s="232" t="s">
        <v>463</v>
      </c>
      <c r="B24" s="234">
        <v>279.33940000000001</v>
      </c>
      <c r="C24" s="234"/>
      <c r="D24" s="233"/>
      <c r="E24" s="233"/>
      <c r="F24" s="233"/>
      <c r="G24" s="233"/>
      <c r="H24" s="234"/>
      <c r="I24" s="233"/>
      <c r="J24" s="233"/>
      <c r="K24" s="233"/>
      <c r="L24" s="233"/>
      <c r="M24" s="233"/>
      <c r="N24" s="233"/>
      <c r="O24" s="234"/>
      <c r="P24" s="233"/>
      <c r="Q24" s="234">
        <v>276.39940000000001</v>
      </c>
      <c r="R24" s="233">
        <v>267.99939999999998</v>
      </c>
      <c r="S24" s="233">
        <v>8.4</v>
      </c>
      <c r="T24" s="234"/>
      <c r="U24" s="233"/>
      <c r="V24" s="234">
        <v>2.94</v>
      </c>
      <c r="W24" s="233"/>
      <c r="X24" s="233"/>
      <c r="Y24" s="233">
        <v>2.94</v>
      </c>
    </row>
    <row r="25" spans="1:25" ht="26.1" customHeight="1">
      <c r="A25" s="232" t="s">
        <v>464</v>
      </c>
      <c r="B25" s="233">
        <v>86.24</v>
      </c>
      <c r="C25" s="234">
        <v>64.87</v>
      </c>
      <c r="D25" s="233">
        <v>60.43</v>
      </c>
      <c r="E25" s="233"/>
      <c r="F25" s="233"/>
      <c r="G25" s="233">
        <v>4.4400000000000004</v>
      </c>
      <c r="H25" s="234">
        <v>6.59</v>
      </c>
      <c r="I25" s="233">
        <v>6.38</v>
      </c>
      <c r="J25" s="233"/>
      <c r="K25" s="233"/>
      <c r="L25" s="233"/>
      <c r="M25" s="233"/>
      <c r="N25" s="233">
        <v>0.21</v>
      </c>
      <c r="O25" s="234"/>
      <c r="P25" s="233"/>
      <c r="Q25" s="234">
        <v>14.42</v>
      </c>
      <c r="R25" s="233">
        <v>14.08</v>
      </c>
      <c r="S25" s="233">
        <v>0.34</v>
      </c>
      <c r="T25" s="234"/>
      <c r="U25" s="233"/>
      <c r="V25" s="234">
        <v>0.36</v>
      </c>
      <c r="W25" s="233"/>
      <c r="X25" s="233"/>
      <c r="Y25" s="233">
        <v>0.36</v>
      </c>
    </row>
    <row r="26" spans="1:25" ht="26.1" customHeight="1">
      <c r="A26" s="232" t="s">
        <v>465</v>
      </c>
      <c r="B26" s="234">
        <v>71.819999999999993</v>
      </c>
      <c r="C26" s="234">
        <v>64.87</v>
      </c>
      <c r="D26" s="233">
        <v>60.43</v>
      </c>
      <c r="E26" s="233"/>
      <c r="F26" s="233"/>
      <c r="G26" s="233">
        <v>4.4400000000000004</v>
      </c>
      <c r="H26" s="234">
        <v>6.59</v>
      </c>
      <c r="I26" s="233">
        <v>6.38</v>
      </c>
      <c r="J26" s="233"/>
      <c r="K26" s="233"/>
      <c r="L26" s="233"/>
      <c r="M26" s="233"/>
      <c r="N26" s="233">
        <v>0.21</v>
      </c>
      <c r="O26" s="234"/>
      <c r="P26" s="233"/>
      <c r="Q26" s="234"/>
      <c r="R26" s="233"/>
      <c r="S26" s="233"/>
      <c r="T26" s="234"/>
      <c r="U26" s="233"/>
      <c r="V26" s="234">
        <v>0.36</v>
      </c>
      <c r="W26" s="233"/>
      <c r="X26" s="233"/>
      <c r="Y26" s="233">
        <v>0.36</v>
      </c>
    </row>
    <row r="27" spans="1:25" ht="26.1" customHeight="1">
      <c r="A27" s="232" t="s">
        <v>466</v>
      </c>
      <c r="B27" s="234">
        <v>14.42</v>
      </c>
      <c r="C27" s="234"/>
      <c r="D27" s="233"/>
      <c r="E27" s="233"/>
      <c r="F27" s="233"/>
      <c r="G27" s="233"/>
      <c r="H27" s="234"/>
      <c r="I27" s="233"/>
      <c r="J27" s="233"/>
      <c r="K27" s="233"/>
      <c r="L27" s="233"/>
      <c r="M27" s="233"/>
      <c r="N27" s="233"/>
      <c r="O27" s="234"/>
      <c r="P27" s="233"/>
      <c r="Q27" s="234">
        <v>14.42</v>
      </c>
      <c r="R27" s="233">
        <v>14.08</v>
      </c>
      <c r="S27" s="233">
        <v>0.34</v>
      </c>
      <c r="T27" s="234"/>
      <c r="U27" s="233"/>
      <c r="V27" s="234"/>
      <c r="W27" s="233"/>
      <c r="X27" s="233"/>
      <c r="Y27" s="233"/>
    </row>
    <row r="28" spans="1:25" ht="26.1" customHeight="1">
      <c r="A28" s="232" t="s">
        <v>467</v>
      </c>
      <c r="B28" s="233">
        <v>618.08270000000005</v>
      </c>
      <c r="C28" s="234">
        <v>507.97129999999999</v>
      </c>
      <c r="D28" s="233">
        <v>437.97129999999999</v>
      </c>
      <c r="E28" s="233"/>
      <c r="F28" s="233"/>
      <c r="G28" s="233">
        <v>70</v>
      </c>
      <c r="H28" s="234">
        <v>56.905000000000001</v>
      </c>
      <c r="I28" s="233">
        <v>49.395000000000003</v>
      </c>
      <c r="J28" s="233"/>
      <c r="K28" s="233"/>
      <c r="L28" s="233">
        <v>5.98</v>
      </c>
      <c r="M28" s="233"/>
      <c r="N28" s="233">
        <v>1.53</v>
      </c>
      <c r="O28" s="234"/>
      <c r="P28" s="233"/>
      <c r="Q28" s="234">
        <v>49.9664</v>
      </c>
      <c r="R28" s="233">
        <v>48.776400000000002</v>
      </c>
      <c r="S28" s="233">
        <v>1.19</v>
      </c>
      <c r="T28" s="234"/>
      <c r="U28" s="233"/>
      <c r="V28" s="234">
        <v>3.24</v>
      </c>
      <c r="W28" s="233"/>
      <c r="X28" s="233"/>
      <c r="Y28" s="233">
        <v>3.24</v>
      </c>
    </row>
    <row r="29" spans="1:25" ht="26.1" customHeight="1">
      <c r="A29" s="232" t="s">
        <v>468</v>
      </c>
      <c r="B29" s="234">
        <v>568.11630000000002</v>
      </c>
      <c r="C29" s="234">
        <v>507.97129999999999</v>
      </c>
      <c r="D29" s="233">
        <v>437.97129999999999</v>
      </c>
      <c r="E29" s="233"/>
      <c r="F29" s="233"/>
      <c r="G29" s="233">
        <v>70</v>
      </c>
      <c r="H29" s="234">
        <v>56.905000000000001</v>
      </c>
      <c r="I29" s="233">
        <v>49.395000000000003</v>
      </c>
      <c r="J29" s="233"/>
      <c r="K29" s="233"/>
      <c r="L29" s="233">
        <v>5.98</v>
      </c>
      <c r="M29" s="233"/>
      <c r="N29" s="233">
        <v>1.53</v>
      </c>
      <c r="O29" s="234"/>
      <c r="P29" s="233"/>
      <c r="Q29" s="234"/>
      <c r="R29" s="233"/>
      <c r="S29" s="233"/>
      <c r="T29" s="234"/>
      <c r="U29" s="233"/>
      <c r="V29" s="234">
        <v>3.24</v>
      </c>
      <c r="W29" s="233"/>
      <c r="X29" s="233"/>
      <c r="Y29" s="233">
        <v>3.24</v>
      </c>
    </row>
    <row r="30" spans="1:25" ht="26.1" customHeight="1">
      <c r="A30" s="232" t="s">
        <v>469</v>
      </c>
      <c r="B30" s="234">
        <v>49.9664</v>
      </c>
      <c r="C30" s="234"/>
      <c r="D30" s="233"/>
      <c r="E30" s="233"/>
      <c r="F30" s="233"/>
      <c r="G30" s="233"/>
      <c r="H30" s="234"/>
      <c r="I30" s="233"/>
      <c r="J30" s="233"/>
      <c r="K30" s="233"/>
      <c r="L30" s="233"/>
      <c r="M30" s="233"/>
      <c r="N30" s="233"/>
      <c r="O30" s="234"/>
      <c r="P30" s="233"/>
      <c r="Q30" s="234">
        <v>49.9664</v>
      </c>
      <c r="R30" s="233">
        <v>48.776400000000002</v>
      </c>
      <c r="S30" s="233">
        <v>1.19</v>
      </c>
      <c r="T30" s="234"/>
      <c r="U30" s="233"/>
      <c r="V30" s="234"/>
      <c r="W30" s="233"/>
      <c r="X30" s="233"/>
      <c r="Y30" s="233"/>
    </row>
    <row r="31" spans="1:25" ht="26.1" customHeight="1">
      <c r="A31" s="232" t="s">
        <v>470</v>
      </c>
      <c r="B31" s="233">
        <v>14.77</v>
      </c>
      <c r="C31" s="234"/>
      <c r="D31" s="233"/>
      <c r="E31" s="233"/>
      <c r="F31" s="233"/>
      <c r="G31" s="233"/>
      <c r="H31" s="234"/>
      <c r="I31" s="233"/>
      <c r="J31" s="233"/>
      <c r="K31" s="233"/>
      <c r="L31" s="233"/>
      <c r="M31" s="233"/>
      <c r="N31" s="233"/>
      <c r="O31" s="234"/>
      <c r="P31" s="233"/>
      <c r="Q31" s="234">
        <v>14.77</v>
      </c>
      <c r="R31" s="233">
        <v>14.43</v>
      </c>
      <c r="S31" s="233">
        <v>0.34</v>
      </c>
      <c r="T31" s="234"/>
      <c r="U31" s="233"/>
      <c r="V31" s="234"/>
      <c r="W31" s="233"/>
      <c r="X31" s="233"/>
      <c r="Y31" s="233"/>
    </row>
    <row r="32" spans="1:25" ht="26.1" customHeight="1">
      <c r="A32" s="232" t="s">
        <v>471</v>
      </c>
      <c r="B32" s="234">
        <v>14.77</v>
      </c>
      <c r="C32" s="234"/>
      <c r="D32" s="233"/>
      <c r="E32" s="233"/>
      <c r="F32" s="233"/>
      <c r="G32" s="233"/>
      <c r="H32" s="234"/>
      <c r="I32" s="233"/>
      <c r="J32" s="233"/>
      <c r="K32" s="233"/>
      <c r="L32" s="233"/>
      <c r="M32" s="233"/>
      <c r="N32" s="233"/>
      <c r="O32" s="234"/>
      <c r="P32" s="233"/>
      <c r="Q32" s="234">
        <v>14.77</v>
      </c>
      <c r="R32" s="233">
        <v>14.43</v>
      </c>
      <c r="S32" s="233">
        <v>0.34</v>
      </c>
      <c r="T32" s="234"/>
      <c r="U32" s="233"/>
      <c r="V32" s="234"/>
      <c r="W32" s="233"/>
      <c r="X32" s="233"/>
      <c r="Y32" s="233"/>
    </row>
    <row r="33" spans="1:25" ht="26.1" customHeight="1">
      <c r="A33" s="232" t="s">
        <v>472</v>
      </c>
      <c r="B33" s="233">
        <v>27.395</v>
      </c>
      <c r="C33" s="234">
        <v>24.545000000000002</v>
      </c>
      <c r="D33" s="233">
        <v>24.545000000000002</v>
      </c>
      <c r="E33" s="233"/>
      <c r="F33" s="233"/>
      <c r="G33" s="233"/>
      <c r="H33" s="234">
        <v>2.85</v>
      </c>
      <c r="I33" s="233">
        <v>2.76</v>
      </c>
      <c r="J33" s="233"/>
      <c r="K33" s="233"/>
      <c r="L33" s="233"/>
      <c r="M33" s="233"/>
      <c r="N33" s="233">
        <v>0.09</v>
      </c>
      <c r="O33" s="234"/>
      <c r="P33" s="233"/>
      <c r="Q33" s="234"/>
      <c r="R33" s="233"/>
      <c r="S33" s="233"/>
      <c r="T33" s="234"/>
      <c r="U33" s="233"/>
      <c r="V33" s="234"/>
      <c r="W33" s="233"/>
      <c r="X33" s="233"/>
      <c r="Y33" s="233"/>
    </row>
    <row r="34" spans="1:25" ht="26.1" customHeight="1">
      <c r="A34" s="232" t="s">
        <v>473</v>
      </c>
      <c r="B34" s="234">
        <v>27.395</v>
      </c>
      <c r="C34" s="234">
        <v>24.545000000000002</v>
      </c>
      <c r="D34" s="233">
        <v>24.545000000000002</v>
      </c>
      <c r="E34" s="233"/>
      <c r="F34" s="233"/>
      <c r="G34" s="233"/>
      <c r="H34" s="234">
        <v>2.85</v>
      </c>
      <c r="I34" s="233">
        <v>2.76</v>
      </c>
      <c r="J34" s="233"/>
      <c r="K34" s="233"/>
      <c r="L34" s="233"/>
      <c r="M34" s="233"/>
      <c r="N34" s="233">
        <v>0.09</v>
      </c>
      <c r="O34" s="234"/>
      <c r="P34" s="233"/>
      <c r="Q34" s="234"/>
      <c r="R34" s="233"/>
      <c r="S34" s="233"/>
      <c r="T34" s="234"/>
      <c r="U34" s="233"/>
      <c r="V34" s="234"/>
      <c r="W34" s="233"/>
      <c r="X34" s="233"/>
      <c r="Y34" s="233"/>
    </row>
    <row r="35" spans="1:25" ht="26.1" customHeight="1">
      <c r="A35" s="232" t="s">
        <v>474</v>
      </c>
      <c r="B35" s="233">
        <v>119.91119999999999</v>
      </c>
      <c r="C35" s="234">
        <v>89.495099999999994</v>
      </c>
      <c r="D35" s="233">
        <v>89.495099999999994</v>
      </c>
      <c r="E35" s="233"/>
      <c r="F35" s="233"/>
      <c r="G35" s="233"/>
      <c r="H35" s="234">
        <v>9.8000000000000007</v>
      </c>
      <c r="I35" s="233">
        <v>9.5</v>
      </c>
      <c r="J35" s="233"/>
      <c r="K35" s="233"/>
      <c r="L35" s="233"/>
      <c r="M35" s="233"/>
      <c r="N35" s="233">
        <v>0.3</v>
      </c>
      <c r="O35" s="234"/>
      <c r="P35" s="233"/>
      <c r="Q35" s="234">
        <v>20.616099999999999</v>
      </c>
      <c r="R35" s="233">
        <v>20.106100000000001</v>
      </c>
      <c r="S35" s="233">
        <v>0.51</v>
      </c>
      <c r="T35" s="234"/>
      <c r="U35" s="233"/>
      <c r="V35" s="234"/>
      <c r="W35" s="233"/>
      <c r="X35" s="233"/>
      <c r="Y35" s="233"/>
    </row>
    <row r="36" spans="1:25" ht="26.1" customHeight="1">
      <c r="A36" s="232" t="s">
        <v>475</v>
      </c>
      <c r="B36" s="234">
        <v>70.275000000000006</v>
      </c>
      <c r="C36" s="234">
        <v>62.905000000000001</v>
      </c>
      <c r="D36" s="233">
        <v>62.905000000000001</v>
      </c>
      <c r="E36" s="233"/>
      <c r="F36" s="233"/>
      <c r="G36" s="233"/>
      <c r="H36" s="234">
        <v>7.37</v>
      </c>
      <c r="I36" s="233">
        <v>7.16</v>
      </c>
      <c r="J36" s="233"/>
      <c r="K36" s="233"/>
      <c r="L36" s="233"/>
      <c r="M36" s="233"/>
      <c r="N36" s="233">
        <v>0.21</v>
      </c>
      <c r="O36" s="234"/>
      <c r="P36" s="233"/>
      <c r="Q36" s="234"/>
      <c r="R36" s="233"/>
      <c r="S36" s="233"/>
      <c r="T36" s="234"/>
      <c r="U36" s="233"/>
      <c r="V36" s="234"/>
      <c r="W36" s="233"/>
      <c r="X36" s="233"/>
      <c r="Y36" s="233"/>
    </row>
    <row r="37" spans="1:25" ht="26.1" customHeight="1">
      <c r="A37" s="232" t="s">
        <v>642</v>
      </c>
      <c r="B37" s="234">
        <v>29.020099999999999</v>
      </c>
      <c r="C37" s="234">
        <v>26.5901</v>
      </c>
      <c r="D37" s="233">
        <v>26.5901</v>
      </c>
      <c r="E37" s="233"/>
      <c r="F37" s="233"/>
      <c r="G37" s="233"/>
      <c r="H37" s="234">
        <v>2.4300000000000002</v>
      </c>
      <c r="I37" s="233">
        <v>2.34</v>
      </c>
      <c r="J37" s="233"/>
      <c r="K37" s="233"/>
      <c r="L37" s="233"/>
      <c r="M37" s="233"/>
      <c r="N37" s="233">
        <v>0.09</v>
      </c>
      <c r="O37" s="234"/>
      <c r="P37" s="233"/>
      <c r="Q37" s="234"/>
      <c r="R37" s="233"/>
      <c r="S37" s="233"/>
      <c r="T37" s="234"/>
      <c r="U37" s="233"/>
      <c r="V37" s="234"/>
      <c r="W37" s="233"/>
      <c r="X37" s="233"/>
      <c r="Y37" s="233"/>
    </row>
    <row r="38" spans="1:25" ht="26.1" customHeight="1">
      <c r="A38" s="232" t="s">
        <v>476</v>
      </c>
      <c r="B38" s="234">
        <v>20.616099999999999</v>
      </c>
      <c r="C38" s="234"/>
      <c r="D38" s="233"/>
      <c r="E38" s="233"/>
      <c r="F38" s="233"/>
      <c r="G38" s="233"/>
      <c r="H38" s="234"/>
      <c r="I38" s="233"/>
      <c r="J38" s="233"/>
      <c r="K38" s="233"/>
      <c r="L38" s="233"/>
      <c r="M38" s="233"/>
      <c r="N38" s="233"/>
      <c r="O38" s="234"/>
      <c r="P38" s="233"/>
      <c r="Q38" s="234">
        <v>20.616099999999999</v>
      </c>
      <c r="R38" s="233">
        <v>20.106100000000001</v>
      </c>
      <c r="S38" s="233">
        <v>0.51</v>
      </c>
      <c r="T38" s="234"/>
      <c r="U38" s="233"/>
      <c r="V38" s="234"/>
      <c r="W38" s="233"/>
      <c r="X38" s="233"/>
      <c r="Y38" s="233"/>
    </row>
    <row r="39" spans="1:25" ht="26.1" customHeight="1">
      <c r="A39" s="232" t="s">
        <v>643</v>
      </c>
      <c r="B39" s="233">
        <v>255.80520000000001</v>
      </c>
      <c r="C39" s="234">
        <v>118.24</v>
      </c>
      <c r="D39" s="233">
        <v>108.24</v>
      </c>
      <c r="E39" s="233"/>
      <c r="F39" s="233"/>
      <c r="G39" s="233">
        <v>10</v>
      </c>
      <c r="H39" s="234">
        <v>17.73</v>
      </c>
      <c r="I39" s="233">
        <v>11.39</v>
      </c>
      <c r="J39" s="233"/>
      <c r="K39" s="233"/>
      <c r="L39" s="233">
        <v>5.98</v>
      </c>
      <c r="M39" s="233"/>
      <c r="N39" s="233">
        <v>0.36</v>
      </c>
      <c r="O39" s="234"/>
      <c r="P39" s="233"/>
      <c r="Q39" s="234">
        <v>119.4752</v>
      </c>
      <c r="R39" s="233">
        <v>116.9252</v>
      </c>
      <c r="S39" s="233">
        <v>2.5499999999999998</v>
      </c>
      <c r="T39" s="234"/>
      <c r="U39" s="233"/>
      <c r="V39" s="234">
        <v>0.36</v>
      </c>
      <c r="W39" s="233"/>
      <c r="X39" s="233"/>
      <c r="Y39" s="233">
        <v>0.36</v>
      </c>
    </row>
    <row r="40" spans="1:25" ht="26.1" customHeight="1">
      <c r="A40" s="232" t="s">
        <v>477</v>
      </c>
      <c r="B40" s="234">
        <v>135.97</v>
      </c>
      <c r="C40" s="234">
        <v>118.24</v>
      </c>
      <c r="D40" s="233">
        <v>108.24</v>
      </c>
      <c r="E40" s="233"/>
      <c r="F40" s="233"/>
      <c r="G40" s="233">
        <v>10</v>
      </c>
      <c r="H40" s="234">
        <v>17.73</v>
      </c>
      <c r="I40" s="233">
        <v>11.39</v>
      </c>
      <c r="J40" s="233"/>
      <c r="K40" s="233"/>
      <c r="L40" s="233">
        <v>5.98</v>
      </c>
      <c r="M40" s="233"/>
      <c r="N40" s="233">
        <v>0.36</v>
      </c>
      <c r="O40" s="234"/>
      <c r="P40" s="233"/>
      <c r="Q40" s="234"/>
      <c r="R40" s="233"/>
      <c r="S40" s="233"/>
      <c r="T40" s="234"/>
      <c r="U40" s="233"/>
      <c r="V40" s="234"/>
      <c r="W40" s="233"/>
      <c r="X40" s="233"/>
      <c r="Y40" s="233"/>
    </row>
    <row r="41" spans="1:25" ht="26.1" customHeight="1">
      <c r="A41" s="232" t="s">
        <v>478</v>
      </c>
      <c r="B41" s="234">
        <v>119.8352</v>
      </c>
      <c r="C41" s="234"/>
      <c r="D41" s="233"/>
      <c r="E41" s="233"/>
      <c r="F41" s="233"/>
      <c r="G41" s="233"/>
      <c r="H41" s="234"/>
      <c r="I41" s="233"/>
      <c r="J41" s="233"/>
      <c r="K41" s="233"/>
      <c r="L41" s="233"/>
      <c r="M41" s="233"/>
      <c r="N41" s="233"/>
      <c r="O41" s="234"/>
      <c r="P41" s="233"/>
      <c r="Q41" s="234">
        <v>119.4752</v>
      </c>
      <c r="R41" s="233">
        <v>116.9252</v>
      </c>
      <c r="S41" s="233">
        <v>2.5499999999999998</v>
      </c>
      <c r="T41" s="234"/>
      <c r="U41" s="233"/>
      <c r="V41" s="234">
        <v>0.36</v>
      </c>
      <c r="W41" s="233"/>
      <c r="X41" s="233"/>
      <c r="Y41" s="233">
        <v>0.36</v>
      </c>
    </row>
    <row r="42" spans="1:25" ht="26.1" customHeight="1">
      <c r="A42" s="232" t="s">
        <v>479</v>
      </c>
      <c r="B42" s="233">
        <v>285.19765000000001</v>
      </c>
      <c r="C42" s="234">
        <v>160.89519999999999</v>
      </c>
      <c r="D42" s="233">
        <v>160.89519999999999</v>
      </c>
      <c r="E42" s="233"/>
      <c r="F42" s="233"/>
      <c r="G42" s="233"/>
      <c r="H42" s="234">
        <v>21.805</v>
      </c>
      <c r="I42" s="233">
        <v>19.055</v>
      </c>
      <c r="J42" s="233"/>
      <c r="K42" s="233"/>
      <c r="L42" s="233">
        <v>2.1800000000000002</v>
      </c>
      <c r="M42" s="233"/>
      <c r="N42" s="233">
        <v>0.56999999999999995</v>
      </c>
      <c r="O42" s="234"/>
      <c r="P42" s="233"/>
      <c r="Q42" s="234">
        <v>100.69745</v>
      </c>
      <c r="R42" s="233">
        <v>97.537450000000007</v>
      </c>
      <c r="S42" s="233">
        <v>3.16</v>
      </c>
      <c r="T42" s="234"/>
      <c r="U42" s="233"/>
      <c r="V42" s="234">
        <v>1.8</v>
      </c>
      <c r="W42" s="233"/>
      <c r="X42" s="233"/>
      <c r="Y42" s="233">
        <v>1.8</v>
      </c>
    </row>
    <row r="43" spans="1:25" ht="26.1" customHeight="1">
      <c r="A43" s="232" t="s">
        <v>480</v>
      </c>
      <c r="B43" s="234">
        <v>183.78020000000001</v>
      </c>
      <c r="C43" s="234">
        <v>160.89519999999999</v>
      </c>
      <c r="D43" s="233">
        <v>160.89519999999999</v>
      </c>
      <c r="E43" s="233"/>
      <c r="F43" s="233"/>
      <c r="G43" s="233"/>
      <c r="H43" s="234">
        <v>21.805</v>
      </c>
      <c r="I43" s="233">
        <v>19.055</v>
      </c>
      <c r="J43" s="233"/>
      <c r="K43" s="233"/>
      <c r="L43" s="233">
        <v>2.1800000000000002</v>
      </c>
      <c r="M43" s="233"/>
      <c r="N43" s="233">
        <v>0.56999999999999995</v>
      </c>
      <c r="O43" s="234"/>
      <c r="P43" s="233"/>
      <c r="Q43" s="234"/>
      <c r="R43" s="233"/>
      <c r="S43" s="233"/>
      <c r="T43" s="234"/>
      <c r="U43" s="233"/>
      <c r="V43" s="234">
        <v>1.08</v>
      </c>
      <c r="W43" s="233"/>
      <c r="X43" s="233"/>
      <c r="Y43" s="233">
        <v>1.08</v>
      </c>
    </row>
    <row r="44" spans="1:25" ht="26.1" customHeight="1">
      <c r="A44" s="232" t="s">
        <v>481</v>
      </c>
      <c r="B44" s="234">
        <v>101.41745</v>
      </c>
      <c r="C44" s="234"/>
      <c r="D44" s="233"/>
      <c r="E44" s="233"/>
      <c r="F44" s="233"/>
      <c r="G44" s="233"/>
      <c r="H44" s="234"/>
      <c r="I44" s="233"/>
      <c r="J44" s="233"/>
      <c r="K44" s="233"/>
      <c r="L44" s="233"/>
      <c r="M44" s="233"/>
      <c r="N44" s="233"/>
      <c r="O44" s="234"/>
      <c r="P44" s="233"/>
      <c r="Q44" s="234">
        <v>100.69745</v>
      </c>
      <c r="R44" s="233">
        <v>97.537450000000007</v>
      </c>
      <c r="S44" s="233">
        <v>3.16</v>
      </c>
      <c r="T44" s="234"/>
      <c r="U44" s="233"/>
      <c r="V44" s="234">
        <v>0.72</v>
      </c>
      <c r="W44" s="233"/>
      <c r="X44" s="233"/>
      <c r="Y44" s="233">
        <v>0.72</v>
      </c>
    </row>
    <row r="45" spans="1:25" ht="26.1" customHeight="1">
      <c r="A45" s="232" t="s">
        <v>482</v>
      </c>
      <c r="B45" s="233">
        <v>63.005400000000002</v>
      </c>
      <c r="C45" s="234">
        <v>44.808300000000003</v>
      </c>
      <c r="D45" s="233">
        <v>44.808300000000003</v>
      </c>
      <c r="E45" s="233"/>
      <c r="F45" s="233"/>
      <c r="G45" s="233"/>
      <c r="H45" s="234">
        <v>5.2750000000000004</v>
      </c>
      <c r="I45" s="233">
        <v>5.125</v>
      </c>
      <c r="J45" s="233"/>
      <c r="K45" s="233"/>
      <c r="L45" s="233"/>
      <c r="M45" s="233"/>
      <c r="N45" s="233">
        <v>0.15</v>
      </c>
      <c r="O45" s="234"/>
      <c r="P45" s="233"/>
      <c r="Q45" s="234">
        <v>12.232100000000001</v>
      </c>
      <c r="R45" s="233">
        <v>11.892099999999999</v>
      </c>
      <c r="S45" s="233">
        <v>0.34</v>
      </c>
      <c r="T45" s="234"/>
      <c r="U45" s="233"/>
      <c r="V45" s="234">
        <v>0.69</v>
      </c>
      <c r="W45" s="233"/>
      <c r="X45" s="233"/>
      <c r="Y45" s="233">
        <v>0.69</v>
      </c>
    </row>
    <row r="46" spans="1:25" ht="26.1" customHeight="1">
      <c r="A46" s="232" t="s">
        <v>483</v>
      </c>
      <c r="B46" s="234">
        <v>50.773299999999999</v>
      </c>
      <c r="C46" s="234">
        <v>44.808300000000003</v>
      </c>
      <c r="D46" s="233">
        <v>44.808300000000003</v>
      </c>
      <c r="E46" s="233"/>
      <c r="F46" s="233"/>
      <c r="G46" s="233"/>
      <c r="H46" s="234">
        <v>5.2750000000000004</v>
      </c>
      <c r="I46" s="233">
        <v>5.125</v>
      </c>
      <c r="J46" s="233"/>
      <c r="K46" s="233"/>
      <c r="L46" s="233"/>
      <c r="M46" s="233"/>
      <c r="N46" s="233">
        <v>0.15</v>
      </c>
      <c r="O46" s="234"/>
      <c r="P46" s="233"/>
      <c r="Q46" s="234"/>
      <c r="R46" s="233"/>
      <c r="S46" s="233"/>
      <c r="T46" s="234"/>
      <c r="U46" s="233"/>
      <c r="V46" s="234">
        <v>0.69</v>
      </c>
      <c r="W46" s="233"/>
      <c r="X46" s="233"/>
      <c r="Y46" s="233">
        <v>0.69</v>
      </c>
    </row>
    <row r="47" spans="1:25" ht="26.1" customHeight="1">
      <c r="A47" s="232" t="s">
        <v>644</v>
      </c>
      <c r="B47" s="234">
        <v>12.232100000000001</v>
      </c>
      <c r="C47" s="234"/>
      <c r="D47" s="233"/>
      <c r="E47" s="233"/>
      <c r="F47" s="233"/>
      <c r="G47" s="233"/>
      <c r="H47" s="234"/>
      <c r="I47" s="233"/>
      <c r="J47" s="233"/>
      <c r="K47" s="233"/>
      <c r="L47" s="233"/>
      <c r="M47" s="233"/>
      <c r="N47" s="233"/>
      <c r="O47" s="234"/>
      <c r="P47" s="233"/>
      <c r="Q47" s="234">
        <v>12.232100000000001</v>
      </c>
      <c r="R47" s="233">
        <v>11.892099999999999</v>
      </c>
      <c r="S47" s="233">
        <v>0.34</v>
      </c>
      <c r="T47" s="234"/>
      <c r="U47" s="233"/>
      <c r="V47" s="234"/>
      <c r="W47" s="233"/>
      <c r="X47" s="233"/>
      <c r="Y47" s="233"/>
    </row>
    <row r="48" spans="1:25" ht="26.1" customHeight="1">
      <c r="A48" s="232" t="s">
        <v>484</v>
      </c>
      <c r="B48" s="233">
        <v>96.265799999999999</v>
      </c>
      <c r="C48" s="234">
        <v>57.064100000000003</v>
      </c>
      <c r="D48" s="233">
        <v>57.064100000000003</v>
      </c>
      <c r="E48" s="233"/>
      <c r="F48" s="233"/>
      <c r="G48" s="233"/>
      <c r="H48" s="234">
        <v>6.33</v>
      </c>
      <c r="I48" s="233">
        <v>6.15</v>
      </c>
      <c r="J48" s="233"/>
      <c r="K48" s="233"/>
      <c r="L48" s="233"/>
      <c r="M48" s="233"/>
      <c r="N48" s="233">
        <v>0.18</v>
      </c>
      <c r="O48" s="234"/>
      <c r="P48" s="233"/>
      <c r="Q48" s="234">
        <v>31.671700000000001</v>
      </c>
      <c r="R48" s="233">
        <v>30.8217</v>
      </c>
      <c r="S48" s="233">
        <v>0.85</v>
      </c>
      <c r="T48" s="234"/>
      <c r="U48" s="233"/>
      <c r="V48" s="234">
        <v>1.2</v>
      </c>
      <c r="W48" s="233"/>
      <c r="X48" s="233"/>
      <c r="Y48" s="233">
        <v>1.2</v>
      </c>
    </row>
    <row r="49" spans="1:25" ht="26.1" customHeight="1">
      <c r="A49" s="232" t="s">
        <v>485</v>
      </c>
      <c r="B49" s="234">
        <v>64.594099999999997</v>
      </c>
      <c r="C49" s="234">
        <v>57.064100000000003</v>
      </c>
      <c r="D49" s="233">
        <v>57.064100000000003</v>
      </c>
      <c r="E49" s="233"/>
      <c r="F49" s="233"/>
      <c r="G49" s="233"/>
      <c r="H49" s="234">
        <v>6.33</v>
      </c>
      <c r="I49" s="233">
        <v>6.15</v>
      </c>
      <c r="J49" s="233"/>
      <c r="K49" s="233"/>
      <c r="L49" s="233"/>
      <c r="M49" s="233"/>
      <c r="N49" s="233">
        <v>0.18</v>
      </c>
      <c r="O49" s="234"/>
      <c r="P49" s="233"/>
      <c r="Q49" s="234"/>
      <c r="R49" s="233"/>
      <c r="S49" s="233"/>
      <c r="T49" s="234"/>
      <c r="U49" s="233"/>
      <c r="V49" s="234">
        <v>1.2</v>
      </c>
      <c r="W49" s="233"/>
      <c r="X49" s="233"/>
      <c r="Y49" s="233">
        <v>1.2</v>
      </c>
    </row>
    <row r="50" spans="1:25" ht="26.1" customHeight="1">
      <c r="A50" s="232" t="s">
        <v>486</v>
      </c>
      <c r="B50" s="234">
        <v>31.671700000000001</v>
      </c>
      <c r="C50" s="234"/>
      <c r="D50" s="233"/>
      <c r="E50" s="233"/>
      <c r="F50" s="233"/>
      <c r="G50" s="233"/>
      <c r="H50" s="234"/>
      <c r="I50" s="233"/>
      <c r="J50" s="233"/>
      <c r="K50" s="233"/>
      <c r="L50" s="233"/>
      <c r="M50" s="233"/>
      <c r="N50" s="233"/>
      <c r="O50" s="234"/>
      <c r="P50" s="233"/>
      <c r="Q50" s="234">
        <v>31.671700000000001</v>
      </c>
      <c r="R50" s="233">
        <v>30.8217</v>
      </c>
      <c r="S50" s="233">
        <v>0.85</v>
      </c>
      <c r="T50" s="234"/>
      <c r="U50" s="233"/>
      <c r="V50" s="234"/>
      <c r="W50" s="233"/>
      <c r="X50" s="233"/>
      <c r="Y50" s="233"/>
    </row>
    <row r="51" spans="1:25" ht="26.1" customHeight="1">
      <c r="A51" s="232" t="s">
        <v>487</v>
      </c>
      <c r="B51" s="233">
        <v>166.06190000000001</v>
      </c>
      <c r="C51" s="234">
        <v>80.715100000000007</v>
      </c>
      <c r="D51" s="233">
        <v>80.715100000000007</v>
      </c>
      <c r="E51" s="233"/>
      <c r="F51" s="233"/>
      <c r="G51" s="233"/>
      <c r="H51" s="234">
        <v>9.4</v>
      </c>
      <c r="I51" s="233">
        <v>9.16</v>
      </c>
      <c r="J51" s="233"/>
      <c r="K51" s="233"/>
      <c r="L51" s="233"/>
      <c r="M51" s="233"/>
      <c r="N51" s="233">
        <v>0.24</v>
      </c>
      <c r="O51" s="234"/>
      <c r="P51" s="233"/>
      <c r="Q51" s="234">
        <v>75.946799999999996</v>
      </c>
      <c r="R51" s="233">
        <v>74.246799999999993</v>
      </c>
      <c r="S51" s="233">
        <v>1.7</v>
      </c>
      <c r="T51" s="234"/>
      <c r="U51" s="233"/>
      <c r="V51" s="234"/>
      <c r="W51" s="233"/>
      <c r="X51" s="233"/>
      <c r="Y51" s="233"/>
    </row>
    <row r="52" spans="1:25" ht="26.1" customHeight="1">
      <c r="A52" s="232" t="s">
        <v>488</v>
      </c>
      <c r="B52" s="234">
        <v>90.115099999999998</v>
      </c>
      <c r="C52" s="234">
        <v>80.715100000000007</v>
      </c>
      <c r="D52" s="233">
        <v>80.715100000000007</v>
      </c>
      <c r="E52" s="233"/>
      <c r="F52" s="233"/>
      <c r="G52" s="233"/>
      <c r="H52" s="234">
        <v>9.4</v>
      </c>
      <c r="I52" s="233">
        <v>9.16</v>
      </c>
      <c r="J52" s="233"/>
      <c r="K52" s="233"/>
      <c r="L52" s="233"/>
      <c r="M52" s="233"/>
      <c r="N52" s="233">
        <v>0.24</v>
      </c>
      <c r="O52" s="234"/>
      <c r="P52" s="233"/>
      <c r="Q52" s="234"/>
      <c r="R52" s="233"/>
      <c r="S52" s="233"/>
      <c r="T52" s="234"/>
      <c r="U52" s="233"/>
      <c r="V52" s="234"/>
      <c r="W52" s="233"/>
      <c r="X52" s="233"/>
      <c r="Y52" s="233"/>
    </row>
    <row r="53" spans="1:25" ht="26.1" customHeight="1">
      <c r="A53" s="232" t="s">
        <v>489</v>
      </c>
      <c r="B53" s="234">
        <v>75.946799999999996</v>
      </c>
      <c r="C53" s="234"/>
      <c r="D53" s="233"/>
      <c r="E53" s="233"/>
      <c r="F53" s="233"/>
      <c r="G53" s="233"/>
      <c r="H53" s="234"/>
      <c r="I53" s="233"/>
      <c r="J53" s="233"/>
      <c r="K53" s="233"/>
      <c r="L53" s="233"/>
      <c r="M53" s="233"/>
      <c r="N53" s="233"/>
      <c r="O53" s="234"/>
      <c r="P53" s="233"/>
      <c r="Q53" s="234">
        <v>75.946799999999996</v>
      </c>
      <c r="R53" s="233">
        <v>74.246799999999993</v>
      </c>
      <c r="S53" s="233">
        <v>1.7</v>
      </c>
      <c r="T53" s="234"/>
      <c r="U53" s="233"/>
      <c r="V53" s="234"/>
      <c r="W53" s="233"/>
      <c r="X53" s="233"/>
      <c r="Y53" s="233"/>
    </row>
    <row r="54" spans="1:25" ht="26.1" customHeight="1">
      <c r="A54" s="232" t="s">
        <v>490</v>
      </c>
      <c r="B54" s="233">
        <v>26.439599999999999</v>
      </c>
      <c r="C54" s="234"/>
      <c r="D54" s="233"/>
      <c r="E54" s="233"/>
      <c r="F54" s="233"/>
      <c r="G54" s="233"/>
      <c r="H54" s="234"/>
      <c r="I54" s="233"/>
      <c r="J54" s="233"/>
      <c r="K54" s="233"/>
      <c r="L54" s="233"/>
      <c r="M54" s="233"/>
      <c r="N54" s="233"/>
      <c r="O54" s="234"/>
      <c r="P54" s="233"/>
      <c r="Q54" s="234">
        <v>26.439599999999999</v>
      </c>
      <c r="R54" s="233">
        <v>25.759599999999999</v>
      </c>
      <c r="S54" s="233">
        <v>0.68</v>
      </c>
      <c r="T54" s="234"/>
      <c r="U54" s="233"/>
      <c r="V54" s="234"/>
      <c r="W54" s="233"/>
      <c r="X54" s="233"/>
      <c r="Y54" s="233"/>
    </row>
    <row r="55" spans="1:25" ht="26.1" customHeight="1">
      <c r="A55" s="232" t="s">
        <v>491</v>
      </c>
      <c r="B55" s="234">
        <v>26.439599999999999</v>
      </c>
      <c r="C55" s="234"/>
      <c r="D55" s="233"/>
      <c r="E55" s="233"/>
      <c r="F55" s="233"/>
      <c r="G55" s="233"/>
      <c r="H55" s="234"/>
      <c r="I55" s="233"/>
      <c r="J55" s="233"/>
      <c r="K55" s="233"/>
      <c r="L55" s="233"/>
      <c r="M55" s="233"/>
      <c r="N55" s="233"/>
      <c r="O55" s="234"/>
      <c r="P55" s="233"/>
      <c r="Q55" s="234">
        <v>26.439599999999999</v>
      </c>
      <c r="R55" s="233">
        <v>25.759599999999999</v>
      </c>
      <c r="S55" s="233">
        <v>0.68</v>
      </c>
      <c r="T55" s="234"/>
      <c r="U55" s="233"/>
      <c r="V55" s="234"/>
      <c r="W55" s="233"/>
      <c r="X55" s="233"/>
      <c r="Y55" s="233"/>
    </row>
    <row r="56" spans="1:25" ht="26.1" customHeight="1">
      <c r="A56" s="232" t="s">
        <v>492</v>
      </c>
      <c r="B56" s="233">
        <v>469.02</v>
      </c>
      <c r="C56" s="234">
        <v>313.89999999999998</v>
      </c>
      <c r="D56" s="233">
        <v>295.7</v>
      </c>
      <c r="E56" s="233"/>
      <c r="F56" s="233"/>
      <c r="G56" s="233">
        <v>18.2</v>
      </c>
      <c r="H56" s="234">
        <v>50.92</v>
      </c>
      <c r="I56" s="233">
        <v>36.42</v>
      </c>
      <c r="J56" s="233"/>
      <c r="K56" s="233">
        <v>2.4</v>
      </c>
      <c r="L56" s="233">
        <v>11.2</v>
      </c>
      <c r="M56" s="233"/>
      <c r="N56" s="233">
        <v>0.9</v>
      </c>
      <c r="O56" s="234"/>
      <c r="P56" s="233"/>
      <c r="Q56" s="234">
        <v>103.48</v>
      </c>
      <c r="R56" s="233">
        <v>88.67</v>
      </c>
      <c r="S56" s="233">
        <v>14.81</v>
      </c>
      <c r="T56" s="234"/>
      <c r="U56" s="233"/>
      <c r="V56" s="234">
        <v>0.72</v>
      </c>
      <c r="W56" s="233"/>
      <c r="X56" s="233"/>
      <c r="Y56" s="233">
        <v>0.72</v>
      </c>
    </row>
    <row r="57" spans="1:25" ht="26.1" customHeight="1">
      <c r="A57" s="232" t="s">
        <v>493</v>
      </c>
      <c r="B57" s="234">
        <v>378.14</v>
      </c>
      <c r="C57" s="234">
        <v>313.89999999999998</v>
      </c>
      <c r="D57" s="233">
        <v>295.7</v>
      </c>
      <c r="E57" s="233"/>
      <c r="F57" s="233"/>
      <c r="G57" s="233">
        <v>18.2</v>
      </c>
      <c r="H57" s="234">
        <v>50.92</v>
      </c>
      <c r="I57" s="233">
        <v>36.42</v>
      </c>
      <c r="J57" s="233"/>
      <c r="K57" s="233">
        <v>2.4</v>
      </c>
      <c r="L57" s="233">
        <v>11.2</v>
      </c>
      <c r="M57" s="233"/>
      <c r="N57" s="233">
        <v>0.9</v>
      </c>
      <c r="O57" s="234"/>
      <c r="P57" s="233"/>
      <c r="Q57" s="234">
        <v>12.6</v>
      </c>
      <c r="R57" s="233"/>
      <c r="S57" s="233">
        <v>12.6</v>
      </c>
      <c r="T57" s="234"/>
      <c r="U57" s="233"/>
      <c r="V57" s="234">
        <v>0.72</v>
      </c>
      <c r="W57" s="233"/>
      <c r="X57" s="233"/>
      <c r="Y57" s="233">
        <v>0.72</v>
      </c>
    </row>
    <row r="58" spans="1:25" ht="26.1" customHeight="1">
      <c r="A58" s="232" t="s">
        <v>494</v>
      </c>
      <c r="B58" s="234">
        <v>90.88</v>
      </c>
      <c r="C58" s="234"/>
      <c r="D58" s="233"/>
      <c r="E58" s="233"/>
      <c r="F58" s="233"/>
      <c r="G58" s="233"/>
      <c r="H58" s="234"/>
      <c r="I58" s="233"/>
      <c r="J58" s="233"/>
      <c r="K58" s="233"/>
      <c r="L58" s="233"/>
      <c r="M58" s="233"/>
      <c r="N58" s="233"/>
      <c r="O58" s="234"/>
      <c r="P58" s="233"/>
      <c r="Q58" s="234">
        <v>90.88</v>
      </c>
      <c r="R58" s="233">
        <v>88.67</v>
      </c>
      <c r="S58" s="233">
        <v>2.21</v>
      </c>
      <c r="T58" s="234"/>
      <c r="U58" s="233"/>
      <c r="V58" s="234"/>
      <c r="W58" s="233"/>
      <c r="X58" s="233"/>
      <c r="Y58" s="233"/>
    </row>
    <row r="59" spans="1:25" ht="26.1" customHeight="1">
      <c r="A59" s="232" t="s">
        <v>645</v>
      </c>
      <c r="B59" s="233">
        <v>48.213299999999997</v>
      </c>
      <c r="C59" s="234">
        <v>43.463299999999997</v>
      </c>
      <c r="D59" s="233">
        <v>43.463299999999997</v>
      </c>
      <c r="E59" s="233"/>
      <c r="F59" s="233"/>
      <c r="G59" s="233"/>
      <c r="H59" s="234">
        <v>4.75</v>
      </c>
      <c r="I59" s="233">
        <v>4.5999999999999996</v>
      </c>
      <c r="J59" s="233"/>
      <c r="K59" s="233"/>
      <c r="L59" s="233"/>
      <c r="M59" s="233"/>
      <c r="N59" s="233">
        <v>0.15</v>
      </c>
      <c r="O59" s="234"/>
      <c r="P59" s="233"/>
      <c r="Q59" s="234"/>
      <c r="R59" s="233"/>
      <c r="S59" s="233"/>
      <c r="T59" s="234"/>
      <c r="U59" s="233"/>
      <c r="V59" s="234"/>
      <c r="W59" s="233"/>
      <c r="X59" s="233"/>
      <c r="Y59" s="233"/>
    </row>
    <row r="60" spans="1:25" ht="26.1" customHeight="1">
      <c r="A60" s="232" t="s">
        <v>646</v>
      </c>
      <c r="B60" s="234">
        <v>48.213299999999997</v>
      </c>
      <c r="C60" s="234">
        <v>43.463299999999997</v>
      </c>
      <c r="D60" s="233">
        <v>43.463299999999997</v>
      </c>
      <c r="E60" s="233"/>
      <c r="F60" s="233"/>
      <c r="G60" s="233"/>
      <c r="H60" s="234">
        <v>4.75</v>
      </c>
      <c r="I60" s="233">
        <v>4.5999999999999996</v>
      </c>
      <c r="J60" s="233"/>
      <c r="K60" s="233"/>
      <c r="L60" s="233"/>
      <c r="M60" s="233"/>
      <c r="N60" s="233">
        <v>0.15</v>
      </c>
      <c r="O60" s="234"/>
      <c r="P60" s="233"/>
      <c r="Q60" s="234"/>
      <c r="R60" s="233"/>
      <c r="S60" s="233"/>
      <c r="T60" s="234"/>
      <c r="U60" s="233"/>
      <c r="V60" s="234"/>
      <c r="W60" s="233"/>
      <c r="X60" s="233"/>
      <c r="Y60" s="233"/>
    </row>
    <row r="61" spans="1:25" ht="26.1" customHeight="1">
      <c r="A61" s="232" t="s">
        <v>495</v>
      </c>
      <c r="B61" s="233">
        <v>143.03</v>
      </c>
      <c r="C61" s="234">
        <v>60.96</v>
      </c>
      <c r="D61" s="233">
        <v>60.96</v>
      </c>
      <c r="E61" s="233"/>
      <c r="F61" s="233"/>
      <c r="G61" s="233"/>
      <c r="H61" s="234">
        <v>1.64</v>
      </c>
      <c r="I61" s="233">
        <v>1.43</v>
      </c>
      <c r="J61" s="233"/>
      <c r="K61" s="233"/>
      <c r="L61" s="233"/>
      <c r="M61" s="233"/>
      <c r="N61" s="233">
        <v>0.21</v>
      </c>
      <c r="O61" s="234"/>
      <c r="P61" s="233"/>
      <c r="Q61" s="234">
        <v>80.069999999999993</v>
      </c>
      <c r="R61" s="233">
        <v>76.87</v>
      </c>
      <c r="S61" s="233">
        <v>3.2</v>
      </c>
      <c r="T61" s="234"/>
      <c r="U61" s="233"/>
      <c r="V61" s="234">
        <v>0.36</v>
      </c>
      <c r="W61" s="233"/>
      <c r="X61" s="233"/>
      <c r="Y61" s="233">
        <v>0.36</v>
      </c>
    </row>
    <row r="62" spans="1:25" ht="26.1" customHeight="1">
      <c r="A62" s="232" t="s">
        <v>496</v>
      </c>
      <c r="B62" s="234"/>
      <c r="C62" s="234"/>
      <c r="D62" s="233"/>
      <c r="E62" s="233"/>
      <c r="F62" s="233"/>
      <c r="G62" s="233"/>
      <c r="H62" s="234"/>
      <c r="I62" s="233"/>
      <c r="J62" s="233"/>
      <c r="K62" s="233"/>
      <c r="L62" s="233"/>
      <c r="M62" s="233"/>
      <c r="N62" s="233"/>
      <c r="O62" s="234"/>
      <c r="P62" s="233"/>
      <c r="Q62" s="234"/>
      <c r="R62" s="233"/>
      <c r="S62" s="233"/>
      <c r="T62" s="234"/>
      <c r="U62" s="233"/>
      <c r="V62" s="234"/>
      <c r="W62" s="233"/>
      <c r="X62" s="233"/>
      <c r="Y62" s="233"/>
    </row>
    <row r="63" spans="1:25" ht="26.1" customHeight="1">
      <c r="A63" s="232" t="s">
        <v>647</v>
      </c>
      <c r="B63" s="234">
        <v>62.6</v>
      </c>
      <c r="C63" s="234">
        <v>60.96</v>
      </c>
      <c r="D63" s="233">
        <v>60.96</v>
      </c>
      <c r="E63" s="233"/>
      <c r="F63" s="233"/>
      <c r="G63" s="233"/>
      <c r="H63" s="234">
        <v>1.64</v>
      </c>
      <c r="I63" s="233">
        <v>1.43</v>
      </c>
      <c r="J63" s="233"/>
      <c r="K63" s="233"/>
      <c r="L63" s="233"/>
      <c r="M63" s="233"/>
      <c r="N63" s="233">
        <v>0.21</v>
      </c>
      <c r="O63" s="234"/>
      <c r="P63" s="233"/>
      <c r="Q63" s="234"/>
      <c r="R63" s="233"/>
      <c r="S63" s="233"/>
      <c r="T63" s="234"/>
      <c r="U63" s="233"/>
      <c r="V63" s="234"/>
      <c r="W63" s="233"/>
      <c r="X63" s="233"/>
      <c r="Y63" s="233"/>
    </row>
    <row r="64" spans="1:25" ht="26.1" customHeight="1">
      <c r="A64" s="232" t="s">
        <v>497</v>
      </c>
      <c r="B64" s="234">
        <v>80.430000000000007</v>
      </c>
      <c r="C64" s="234"/>
      <c r="D64" s="233"/>
      <c r="E64" s="233"/>
      <c r="F64" s="233"/>
      <c r="G64" s="233"/>
      <c r="H64" s="234"/>
      <c r="I64" s="233"/>
      <c r="J64" s="233"/>
      <c r="K64" s="233"/>
      <c r="L64" s="233"/>
      <c r="M64" s="233"/>
      <c r="N64" s="233"/>
      <c r="O64" s="234"/>
      <c r="P64" s="233"/>
      <c r="Q64" s="234">
        <v>80.069999999999993</v>
      </c>
      <c r="R64" s="233">
        <v>76.87</v>
      </c>
      <c r="S64" s="233">
        <v>3.2</v>
      </c>
      <c r="T64" s="234"/>
      <c r="U64" s="233"/>
      <c r="V64" s="234">
        <v>0.36</v>
      </c>
      <c r="W64" s="233"/>
      <c r="X64" s="233"/>
      <c r="Y64" s="233">
        <v>0.36</v>
      </c>
    </row>
    <row r="65" spans="1:25" ht="26.1" customHeight="1">
      <c r="A65" s="232" t="s">
        <v>648</v>
      </c>
      <c r="B65" s="233">
        <v>75.435000000000002</v>
      </c>
      <c r="C65" s="234">
        <v>40.204999999999998</v>
      </c>
      <c r="D65" s="233">
        <v>40.204999999999998</v>
      </c>
      <c r="E65" s="233"/>
      <c r="F65" s="233"/>
      <c r="G65" s="233"/>
      <c r="H65" s="234">
        <v>4.6900000000000004</v>
      </c>
      <c r="I65" s="233">
        <v>4.54</v>
      </c>
      <c r="J65" s="233"/>
      <c r="K65" s="233"/>
      <c r="L65" s="233"/>
      <c r="M65" s="233"/>
      <c r="N65" s="233">
        <v>0.15</v>
      </c>
      <c r="O65" s="234"/>
      <c r="P65" s="233"/>
      <c r="Q65" s="234">
        <v>30.54</v>
      </c>
      <c r="R65" s="233">
        <v>29.69</v>
      </c>
      <c r="S65" s="233">
        <v>0.85</v>
      </c>
      <c r="T65" s="234"/>
      <c r="U65" s="233"/>
      <c r="V65" s="234"/>
      <c r="W65" s="233"/>
      <c r="X65" s="233"/>
      <c r="Y65" s="233"/>
    </row>
    <row r="66" spans="1:25" ht="26.1" customHeight="1">
      <c r="A66" s="232" t="s">
        <v>649</v>
      </c>
      <c r="B66" s="234">
        <v>44.895000000000003</v>
      </c>
      <c r="C66" s="234">
        <v>40.204999999999998</v>
      </c>
      <c r="D66" s="233">
        <v>40.204999999999998</v>
      </c>
      <c r="E66" s="233"/>
      <c r="F66" s="233"/>
      <c r="G66" s="233"/>
      <c r="H66" s="234">
        <v>4.6900000000000004</v>
      </c>
      <c r="I66" s="233">
        <v>4.54</v>
      </c>
      <c r="J66" s="233"/>
      <c r="K66" s="233"/>
      <c r="L66" s="233"/>
      <c r="M66" s="233"/>
      <c r="N66" s="233">
        <v>0.15</v>
      </c>
      <c r="O66" s="234"/>
      <c r="P66" s="233"/>
      <c r="Q66" s="234"/>
      <c r="R66" s="233"/>
      <c r="S66" s="233"/>
      <c r="T66" s="234"/>
      <c r="U66" s="233"/>
      <c r="V66" s="234"/>
      <c r="W66" s="233"/>
      <c r="X66" s="233"/>
      <c r="Y66" s="233"/>
    </row>
    <row r="67" spans="1:25" ht="26.1" customHeight="1">
      <c r="A67" s="232" t="s">
        <v>650</v>
      </c>
      <c r="B67" s="234">
        <v>30.54</v>
      </c>
      <c r="C67" s="234"/>
      <c r="D67" s="233"/>
      <c r="E67" s="233"/>
      <c r="F67" s="233"/>
      <c r="G67" s="233"/>
      <c r="H67" s="234"/>
      <c r="I67" s="233"/>
      <c r="J67" s="233"/>
      <c r="K67" s="233"/>
      <c r="L67" s="233"/>
      <c r="M67" s="233"/>
      <c r="N67" s="233"/>
      <c r="O67" s="234"/>
      <c r="P67" s="233"/>
      <c r="Q67" s="234">
        <v>30.54</v>
      </c>
      <c r="R67" s="233">
        <v>29.69</v>
      </c>
      <c r="S67" s="233">
        <v>0.85</v>
      </c>
      <c r="T67" s="234"/>
      <c r="U67" s="233"/>
      <c r="V67" s="234"/>
      <c r="W67" s="233"/>
      <c r="X67" s="233"/>
      <c r="Y67" s="233"/>
    </row>
    <row r="68" spans="1:25" ht="26.1" customHeight="1">
      <c r="A68" s="232" t="s">
        <v>498</v>
      </c>
      <c r="B68" s="233">
        <v>740</v>
      </c>
      <c r="C68" s="234">
        <v>705</v>
      </c>
      <c r="D68" s="233">
        <v>705</v>
      </c>
      <c r="E68" s="233"/>
      <c r="F68" s="233"/>
      <c r="G68" s="233"/>
      <c r="H68" s="234"/>
      <c r="I68" s="233"/>
      <c r="J68" s="233"/>
      <c r="K68" s="233"/>
      <c r="L68" s="233"/>
      <c r="M68" s="233"/>
      <c r="N68" s="233"/>
      <c r="O68" s="234"/>
      <c r="P68" s="233"/>
      <c r="Q68" s="234">
        <v>35</v>
      </c>
      <c r="R68" s="233">
        <v>35</v>
      </c>
      <c r="S68" s="233"/>
      <c r="T68" s="234"/>
      <c r="U68" s="233"/>
      <c r="V68" s="234"/>
      <c r="W68" s="233"/>
      <c r="X68" s="233"/>
      <c r="Y68" s="233"/>
    </row>
    <row r="69" spans="1:25" ht="26.1" customHeight="1">
      <c r="A69" s="232" t="s">
        <v>499</v>
      </c>
      <c r="B69" s="234">
        <v>740</v>
      </c>
      <c r="C69" s="234">
        <v>705</v>
      </c>
      <c r="D69" s="233">
        <v>705</v>
      </c>
      <c r="E69" s="233"/>
      <c r="F69" s="233"/>
      <c r="G69" s="233"/>
      <c r="H69" s="234"/>
      <c r="I69" s="233"/>
      <c r="J69" s="233"/>
      <c r="K69" s="233"/>
      <c r="L69" s="233"/>
      <c r="M69" s="233"/>
      <c r="N69" s="233"/>
      <c r="O69" s="234"/>
      <c r="P69" s="233"/>
      <c r="Q69" s="234">
        <v>35</v>
      </c>
      <c r="R69" s="233">
        <v>35</v>
      </c>
      <c r="S69" s="233"/>
      <c r="T69" s="234"/>
      <c r="U69" s="233"/>
      <c r="V69" s="234"/>
      <c r="W69" s="233"/>
      <c r="X69" s="233"/>
      <c r="Y69" s="233"/>
    </row>
    <row r="70" spans="1:25" ht="26.1" customHeight="1">
      <c r="A70" s="232" t="s">
        <v>500</v>
      </c>
      <c r="B70" s="233">
        <v>244.34</v>
      </c>
      <c r="C70" s="234">
        <v>190.51</v>
      </c>
      <c r="D70" s="233">
        <v>190.51</v>
      </c>
      <c r="E70" s="233"/>
      <c r="F70" s="233"/>
      <c r="G70" s="233"/>
      <c r="H70" s="234">
        <v>22.96</v>
      </c>
      <c r="I70" s="233">
        <v>20.82</v>
      </c>
      <c r="J70" s="233"/>
      <c r="K70" s="233"/>
      <c r="L70" s="233">
        <v>1.6</v>
      </c>
      <c r="M70" s="233"/>
      <c r="N70" s="233">
        <v>0.54</v>
      </c>
      <c r="O70" s="234"/>
      <c r="P70" s="233"/>
      <c r="Q70" s="234">
        <v>30.87</v>
      </c>
      <c r="R70" s="233">
        <v>30.19</v>
      </c>
      <c r="S70" s="233">
        <v>0.68</v>
      </c>
      <c r="T70" s="234"/>
      <c r="U70" s="233"/>
      <c r="V70" s="234"/>
      <c r="W70" s="233"/>
      <c r="X70" s="233"/>
      <c r="Y70" s="233"/>
    </row>
    <row r="71" spans="1:25" ht="26.1" customHeight="1">
      <c r="A71" s="232" t="s">
        <v>501</v>
      </c>
      <c r="B71" s="233">
        <v>244.34</v>
      </c>
      <c r="C71" s="234">
        <v>190.51</v>
      </c>
      <c r="D71" s="233">
        <v>190.51</v>
      </c>
      <c r="E71" s="233"/>
      <c r="F71" s="233"/>
      <c r="G71" s="233"/>
      <c r="H71" s="234">
        <v>22.96</v>
      </c>
      <c r="I71" s="233">
        <v>20.82</v>
      </c>
      <c r="J71" s="233"/>
      <c r="K71" s="233"/>
      <c r="L71" s="233">
        <v>1.6</v>
      </c>
      <c r="M71" s="233"/>
      <c r="N71" s="233">
        <v>0.54</v>
      </c>
      <c r="O71" s="234"/>
      <c r="P71" s="233"/>
      <c r="Q71" s="234">
        <v>30.87</v>
      </c>
      <c r="R71" s="233">
        <v>30.19</v>
      </c>
      <c r="S71" s="233">
        <v>0.68</v>
      </c>
      <c r="T71" s="234"/>
      <c r="U71" s="233"/>
      <c r="V71" s="234"/>
      <c r="W71" s="233"/>
      <c r="X71" s="233"/>
      <c r="Y71" s="233"/>
    </row>
    <row r="72" spans="1:25" ht="26.1" customHeight="1">
      <c r="A72" s="232" t="s">
        <v>502</v>
      </c>
      <c r="B72" s="234">
        <v>213.47</v>
      </c>
      <c r="C72" s="234">
        <v>190.51</v>
      </c>
      <c r="D72" s="233">
        <v>190.51</v>
      </c>
      <c r="E72" s="233"/>
      <c r="F72" s="233"/>
      <c r="G72" s="233"/>
      <c r="H72" s="234">
        <v>22.96</v>
      </c>
      <c r="I72" s="233">
        <v>20.82</v>
      </c>
      <c r="J72" s="233"/>
      <c r="K72" s="233"/>
      <c r="L72" s="233">
        <v>1.6</v>
      </c>
      <c r="M72" s="233"/>
      <c r="N72" s="233">
        <v>0.54</v>
      </c>
      <c r="O72" s="234"/>
      <c r="P72" s="233"/>
      <c r="Q72" s="234"/>
      <c r="R72" s="233"/>
      <c r="S72" s="233"/>
      <c r="T72" s="234"/>
      <c r="U72" s="233"/>
      <c r="V72" s="234"/>
      <c r="W72" s="233"/>
      <c r="X72" s="233"/>
      <c r="Y72" s="233"/>
    </row>
    <row r="73" spans="1:25" ht="26.1" customHeight="1">
      <c r="A73" s="232" t="s">
        <v>503</v>
      </c>
      <c r="B73" s="234">
        <v>30.87</v>
      </c>
      <c r="C73" s="234"/>
      <c r="D73" s="233"/>
      <c r="E73" s="233"/>
      <c r="F73" s="233"/>
      <c r="G73" s="233"/>
      <c r="H73" s="234"/>
      <c r="I73" s="233"/>
      <c r="J73" s="233"/>
      <c r="K73" s="233"/>
      <c r="L73" s="233"/>
      <c r="M73" s="233"/>
      <c r="N73" s="233"/>
      <c r="O73" s="234"/>
      <c r="P73" s="233"/>
      <c r="Q73" s="234">
        <v>30.87</v>
      </c>
      <c r="R73" s="233">
        <v>30.19</v>
      </c>
      <c r="S73" s="233">
        <v>0.68</v>
      </c>
      <c r="T73" s="234"/>
      <c r="U73" s="233"/>
      <c r="V73" s="234"/>
      <c r="W73" s="233"/>
      <c r="X73" s="233"/>
      <c r="Y73" s="233"/>
    </row>
    <row r="74" spans="1:25" ht="26.1" customHeight="1">
      <c r="A74" s="232" t="s">
        <v>504</v>
      </c>
      <c r="B74" s="233">
        <v>5373.06</v>
      </c>
      <c r="C74" s="234">
        <v>44.78</v>
      </c>
      <c r="D74" s="233">
        <v>44.78</v>
      </c>
      <c r="E74" s="233"/>
      <c r="F74" s="233"/>
      <c r="G74" s="233"/>
      <c r="H74" s="234">
        <v>18.54</v>
      </c>
      <c r="I74" s="233">
        <v>18.39</v>
      </c>
      <c r="J74" s="233"/>
      <c r="K74" s="233"/>
      <c r="L74" s="233"/>
      <c r="M74" s="233"/>
      <c r="N74" s="233">
        <v>0.15</v>
      </c>
      <c r="O74" s="234"/>
      <c r="P74" s="233"/>
      <c r="Q74" s="234">
        <v>5302.93</v>
      </c>
      <c r="R74" s="233">
        <v>5288.01</v>
      </c>
      <c r="S74" s="233">
        <v>14.92</v>
      </c>
      <c r="T74" s="234"/>
      <c r="U74" s="233"/>
      <c r="V74" s="234">
        <v>6.81</v>
      </c>
      <c r="W74" s="233"/>
      <c r="X74" s="233"/>
      <c r="Y74" s="233">
        <v>6.81</v>
      </c>
    </row>
    <row r="75" spans="1:25" ht="26.1" customHeight="1">
      <c r="A75" s="232" t="s">
        <v>505</v>
      </c>
      <c r="B75" s="233">
        <v>63.32</v>
      </c>
      <c r="C75" s="234">
        <v>44.78</v>
      </c>
      <c r="D75" s="233">
        <v>44.78</v>
      </c>
      <c r="E75" s="233"/>
      <c r="F75" s="233"/>
      <c r="G75" s="233"/>
      <c r="H75" s="234">
        <v>18.54</v>
      </c>
      <c r="I75" s="233">
        <v>18.39</v>
      </c>
      <c r="J75" s="233"/>
      <c r="K75" s="233"/>
      <c r="L75" s="233"/>
      <c r="M75" s="233"/>
      <c r="N75" s="233">
        <v>0.15</v>
      </c>
      <c r="O75" s="234"/>
      <c r="P75" s="233"/>
      <c r="Q75" s="234"/>
      <c r="R75" s="233"/>
      <c r="S75" s="233"/>
      <c r="T75" s="234"/>
      <c r="U75" s="233"/>
      <c r="V75" s="234"/>
      <c r="W75" s="233"/>
      <c r="X75" s="233"/>
      <c r="Y75" s="233"/>
    </row>
    <row r="76" spans="1:25" ht="26.1" customHeight="1">
      <c r="A76" s="232" t="s">
        <v>506</v>
      </c>
      <c r="B76" s="234">
        <v>63.32</v>
      </c>
      <c r="C76" s="234">
        <v>44.78</v>
      </c>
      <c r="D76" s="233">
        <v>44.78</v>
      </c>
      <c r="E76" s="233"/>
      <c r="F76" s="233"/>
      <c r="G76" s="233"/>
      <c r="H76" s="234">
        <v>18.54</v>
      </c>
      <c r="I76" s="233">
        <v>18.39</v>
      </c>
      <c r="J76" s="233"/>
      <c r="K76" s="233"/>
      <c r="L76" s="233"/>
      <c r="M76" s="233"/>
      <c r="N76" s="233">
        <v>0.15</v>
      </c>
      <c r="O76" s="234"/>
      <c r="P76" s="233"/>
      <c r="Q76" s="234"/>
      <c r="R76" s="233"/>
      <c r="S76" s="233"/>
      <c r="T76" s="234"/>
      <c r="U76" s="233"/>
      <c r="V76" s="234"/>
      <c r="W76" s="233"/>
      <c r="X76" s="233"/>
      <c r="Y76" s="233"/>
    </row>
    <row r="77" spans="1:25" ht="26.1" customHeight="1">
      <c r="A77" s="232" t="s">
        <v>507</v>
      </c>
      <c r="B77" s="233">
        <v>4249.3599999999997</v>
      </c>
      <c r="C77" s="234"/>
      <c r="D77" s="233"/>
      <c r="E77" s="233"/>
      <c r="F77" s="233"/>
      <c r="G77" s="233"/>
      <c r="H77" s="234"/>
      <c r="I77" s="233"/>
      <c r="J77" s="233"/>
      <c r="K77" s="233"/>
      <c r="L77" s="233"/>
      <c r="M77" s="233"/>
      <c r="N77" s="233"/>
      <c r="O77" s="234"/>
      <c r="P77" s="233"/>
      <c r="Q77" s="234">
        <v>4243.2700000000004</v>
      </c>
      <c r="R77" s="233">
        <v>4242.34</v>
      </c>
      <c r="S77" s="233">
        <v>0.93</v>
      </c>
      <c r="T77" s="234"/>
      <c r="U77" s="233"/>
      <c r="V77" s="234">
        <v>6.09</v>
      </c>
      <c r="W77" s="233"/>
      <c r="X77" s="233"/>
      <c r="Y77" s="233">
        <v>6.09</v>
      </c>
    </row>
    <row r="78" spans="1:25" ht="26.1" customHeight="1">
      <c r="A78" s="232" t="s">
        <v>508</v>
      </c>
      <c r="B78" s="234">
        <v>26.66</v>
      </c>
      <c r="C78" s="234"/>
      <c r="D78" s="233"/>
      <c r="E78" s="233"/>
      <c r="F78" s="233"/>
      <c r="G78" s="233"/>
      <c r="H78" s="234"/>
      <c r="I78" s="233"/>
      <c r="J78" s="233"/>
      <c r="K78" s="233"/>
      <c r="L78" s="233"/>
      <c r="M78" s="233"/>
      <c r="N78" s="233"/>
      <c r="O78" s="234"/>
      <c r="P78" s="233"/>
      <c r="Q78" s="234">
        <v>26.66</v>
      </c>
      <c r="R78" s="233">
        <v>25.73</v>
      </c>
      <c r="S78" s="233">
        <v>0.93</v>
      </c>
      <c r="T78" s="234"/>
      <c r="U78" s="233"/>
      <c r="V78" s="234"/>
      <c r="W78" s="233"/>
      <c r="X78" s="233"/>
      <c r="Y78" s="233"/>
    </row>
    <row r="79" spans="1:25" ht="26.1" customHeight="1">
      <c r="A79" s="232" t="s">
        <v>509</v>
      </c>
      <c r="B79" s="234">
        <v>4222.7</v>
      </c>
      <c r="C79" s="234"/>
      <c r="D79" s="233"/>
      <c r="E79" s="233"/>
      <c r="F79" s="233"/>
      <c r="G79" s="233"/>
      <c r="H79" s="234"/>
      <c r="I79" s="233"/>
      <c r="J79" s="233"/>
      <c r="K79" s="233"/>
      <c r="L79" s="233"/>
      <c r="M79" s="233"/>
      <c r="N79" s="233"/>
      <c r="O79" s="234"/>
      <c r="P79" s="233"/>
      <c r="Q79" s="234">
        <v>4216.6099999999997</v>
      </c>
      <c r="R79" s="233">
        <v>4216.6099999999997</v>
      </c>
      <c r="S79" s="233"/>
      <c r="T79" s="234"/>
      <c r="U79" s="233"/>
      <c r="V79" s="234">
        <v>6.09</v>
      </c>
      <c r="W79" s="233"/>
      <c r="X79" s="233"/>
      <c r="Y79" s="233">
        <v>6.09</v>
      </c>
    </row>
    <row r="80" spans="1:25" ht="26.1" customHeight="1">
      <c r="A80" s="232" t="s">
        <v>510</v>
      </c>
      <c r="B80" s="233">
        <v>385.54</v>
      </c>
      <c r="C80" s="234"/>
      <c r="D80" s="233"/>
      <c r="E80" s="233"/>
      <c r="F80" s="233"/>
      <c r="G80" s="233"/>
      <c r="H80" s="234"/>
      <c r="I80" s="233"/>
      <c r="J80" s="233"/>
      <c r="K80" s="233"/>
      <c r="L80" s="233"/>
      <c r="M80" s="233"/>
      <c r="N80" s="233"/>
      <c r="O80" s="234"/>
      <c r="P80" s="233"/>
      <c r="Q80" s="234">
        <v>385.54</v>
      </c>
      <c r="R80" s="233">
        <v>385.54</v>
      </c>
      <c r="S80" s="233"/>
      <c r="T80" s="234"/>
      <c r="U80" s="233"/>
      <c r="V80" s="234"/>
      <c r="W80" s="233"/>
      <c r="X80" s="233"/>
      <c r="Y80" s="233"/>
    </row>
    <row r="81" spans="1:25" ht="26.1" customHeight="1">
      <c r="A81" s="232" t="s">
        <v>511</v>
      </c>
      <c r="B81" s="234">
        <v>385.54</v>
      </c>
      <c r="C81" s="234"/>
      <c r="D81" s="233"/>
      <c r="E81" s="233"/>
      <c r="F81" s="233"/>
      <c r="G81" s="233"/>
      <c r="H81" s="234"/>
      <c r="I81" s="233"/>
      <c r="J81" s="233"/>
      <c r="K81" s="233"/>
      <c r="L81" s="233"/>
      <c r="M81" s="233"/>
      <c r="N81" s="233"/>
      <c r="O81" s="234"/>
      <c r="P81" s="233"/>
      <c r="Q81" s="234">
        <v>385.54</v>
      </c>
      <c r="R81" s="233">
        <v>385.54</v>
      </c>
      <c r="S81" s="233"/>
      <c r="T81" s="234"/>
      <c r="U81" s="233"/>
      <c r="V81" s="234"/>
      <c r="W81" s="233"/>
      <c r="X81" s="233"/>
      <c r="Y81" s="233"/>
    </row>
    <row r="82" spans="1:25" ht="26.1" customHeight="1">
      <c r="A82" s="232" t="s">
        <v>512</v>
      </c>
      <c r="B82" s="233">
        <v>674.84</v>
      </c>
      <c r="C82" s="234"/>
      <c r="D82" s="233"/>
      <c r="E82" s="233"/>
      <c r="F82" s="233"/>
      <c r="G82" s="233"/>
      <c r="H82" s="234"/>
      <c r="I82" s="233"/>
      <c r="J82" s="233"/>
      <c r="K82" s="233"/>
      <c r="L82" s="233"/>
      <c r="M82" s="233"/>
      <c r="N82" s="233"/>
      <c r="O82" s="234"/>
      <c r="P82" s="233"/>
      <c r="Q82" s="234">
        <v>674.12</v>
      </c>
      <c r="R82" s="233">
        <v>660.13</v>
      </c>
      <c r="S82" s="233">
        <v>13.99</v>
      </c>
      <c r="T82" s="234"/>
      <c r="U82" s="233"/>
      <c r="V82" s="234">
        <v>0.72</v>
      </c>
      <c r="W82" s="233"/>
      <c r="X82" s="233"/>
      <c r="Y82" s="233">
        <v>0.72</v>
      </c>
    </row>
    <row r="83" spans="1:25" ht="26.1" customHeight="1">
      <c r="A83" s="232" t="s">
        <v>513</v>
      </c>
      <c r="B83" s="234">
        <v>585.59</v>
      </c>
      <c r="C83" s="234"/>
      <c r="D83" s="233"/>
      <c r="E83" s="233"/>
      <c r="F83" s="233"/>
      <c r="G83" s="233"/>
      <c r="H83" s="234"/>
      <c r="I83" s="233"/>
      <c r="J83" s="233"/>
      <c r="K83" s="233"/>
      <c r="L83" s="233"/>
      <c r="M83" s="233"/>
      <c r="N83" s="233"/>
      <c r="O83" s="234"/>
      <c r="P83" s="233"/>
      <c r="Q83" s="234">
        <v>584.87</v>
      </c>
      <c r="R83" s="233">
        <v>575.35</v>
      </c>
      <c r="S83" s="233">
        <v>9.52</v>
      </c>
      <c r="T83" s="234"/>
      <c r="U83" s="233"/>
      <c r="V83" s="234">
        <v>0.72</v>
      </c>
      <c r="W83" s="233"/>
      <c r="X83" s="233"/>
      <c r="Y83" s="233">
        <v>0.72</v>
      </c>
    </row>
    <row r="84" spans="1:25" ht="26.1" customHeight="1">
      <c r="A84" s="232" t="s">
        <v>514</v>
      </c>
      <c r="B84" s="234">
        <v>89.25</v>
      </c>
      <c r="C84" s="234"/>
      <c r="D84" s="233"/>
      <c r="E84" s="233"/>
      <c r="F84" s="233"/>
      <c r="G84" s="233"/>
      <c r="H84" s="234"/>
      <c r="I84" s="233"/>
      <c r="J84" s="233"/>
      <c r="K84" s="233"/>
      <c r="L84" s="233"/>
      <c r="M84" s="233"/>
      <c r="N84" s="233"/>
      <c r="O84" s="234"/>
      <c r="P84" s="233"/>
      <c r="Q84" s="234">
        <v>89.25</v>
      </c>
      <c r="R84" s="233">
        <v>84.78</v>
      </c>
      <c r="S84" s="233">
        <v>4.47</v>
      </c>
      <c r="T84" s="234"/>
      <c r="U84" s="233"/>
      <c r="V84" s="234"/>
      <c r="W84" s="233"/>
      <c r="X84" s="233"/>
      <c r="Y84" s="233"/>
    </row>
    <row r="85" spans="1:25" ht="26.1" customHeight="1">
      <c r="A85" s="232" t="s">
        <v>515</v>
      </c>
      <c r="B85" s="233">
        <v>35.090000000000003</v>
      </c>
      <c r="C85" s="234">
        <v>31.52</v>
      </c>
      <c r="D85" s="233">
        <v>31.52</v>
      </c>
      <c r="E85" s="233"/>
      <c r="F85" s="233"/>
      <c r="G85" s="233"/>
      <c r="H85" s="234">
        <v>3.57</v>
      </c>
      <c r="I85" s="233">
        <v>3.48</v>
      </c>
      <c r="J85" s="233"/>
      <c r="K85" s="233"/>
      <c r="L85" s="233"/>
      <c r="M85" s="233"/>
      <c r="N85" s="233">
        <v>0.09</v>
      </c>
      <c r="O85" s="234"/>
      <c r="P85" s="233"/>
      <c r="Q85" s="234"/>
      <c r="R85" s="233"/>
      <c r="S85" s="233"/>
      <c r="T85" s="234"/>
      <c r="U85" s="233"/>
      <c r="V85" s="234"/>
      <c r="W85" s="233"/>
      <c r="X85" s="233"/>
      <c r="Y85" s="233"/>
    </row>
    <row r="86" spans="1:25" ht="26.1" customHeight="1">
      <c r="A86" s="232" t="s">
        <v>516</v>
      </c>
      <c r="B86" s="233">
        <v>35.090000000000003</v>
      </c>
      <c r="C86" s="234">
        <v>31.52</v>
      </c>
      <c r="D86" s="233">
        <v>31.52</v>
      </c>
      <c r="E86" s="233"/>
      <c r="F86" s="233"/>
      <c r="G86" s="233"/>
      <c r="H86" s="234">
        <v>3.57</v>
      </c>
      <c r="I86" s="233">
        <v>3.48</v>
      </c>
      <c r="J86" s="233"/>
      <c r="K86" s="233"/>
      <c r="L86" s="233"/>
      <c r="M86" s="233"/>
      <c r="N86" s="233">
        <v>0.09</v>
      </c>
      <c r="O86" s="234"/>
      <c r="P86" s="233"/>
      <c r="Q86" s="234"/>
      <c r="R86" s="233"/>
      <c r="S86" s="233"/>
      <c r="T86" s="234"/>
      <c r="U86" s="233"/>
      <c r="V86" s="234"/>
      <c r="W86" s="233"/>
      <c r="X86" s="233"/>
      <c r="Y86" s="233"/>
    </row>
    <row r="87" spans="1:25" ht="26.1" customHeight="1">
      <c r="A87" s="232" t="s">
        <v>517</v>
      </c>
      <c r="B87" s="234">
        <v>35.090000000000003</v>
      </c>
      <c r="C87" s="234">
        <v>31.52</v>
      </c>
      <c r="D87" s="233">
        <v>31.52</v>
      </c>
      <c r="E87" s="233"/>
      <c r="F87" s="233"/>
      <c r="G87" s="233"/>
      <c r="H87" s="234">
        <v>3.57</v>
      </c>
      <c r="I87" s="233">
        <v>3.48</v>
      </c>
      <c r="J87" s="233"/>
      <c r="K87" s="233"/>
      <c r="L87" s="233"/>
      <c r="M87" s="233"/>
      <c r="N87" s="233">
        <v>0.09</v>
      </c>
      <c r="O87" s="234"/>
      <c r="P87" s="233"/>
      <c r="Q87" s="234"/>
      <c r="R87" s="233"/>
      <c r="S87" s="233"/>
      <c r="T87" s="234"/>
      <c r="U87" s="233"/>
      <c r="V87" s="234"/>
      <c r="W87" s="233"/>
      <c r="X87" s="233"/>
      <c r="Y87" s="233"/>
    </row>
    <row r="88" spans="1:25" ht="26.1" customHeight="1">
      <c r="A88" s="232" t="s">
        <v>518</v>
      </c>
      <c r="B88" s="233">
        <v>151.58000000000001</v>
      </c>
      <c r="C88" s="234">
        <v>52.05</v>
      </c>
      <c r="D88" s="233">
        <v>52.05</v>
      </c>
      <c r="E88" s="233"/>
      <c r="F88" s="233"/>
      <c r="G88" s="233"/>
      <c r="H88" s="234">
        <v>8.49</v>
      </c>
      <c r="I88" s="233">
        <v>8.31</v>
      </c>
      <c r="J88" s="233"/>
      <c r="K88" s="233"/>
      <c r="L88" s="233"/>
      <c r="M88" s="233"/>
      <c r="N88" s="233">
        <v>0.18</v>
      </c>
      <c r="O88" s="234"/>
      <c r="P88" s="233"/>
      <c r="Q88" s="234">
        <v>91.04</v>
      </c>
      <c r="R88" s="233">
        <v>86.83</v>
      </c>
      <c r="S88" s="233">
        <v>4.21</v>
      </c>
      <c r="T88" s="234"/>
      <c r="U88" s="233"/>
      <c r="V88" s="234"/>
      <c r="W88" s="233"/>
      <c r="X88" s="233"/>
      <c r="Y88" s="233"/>
    </row>
    <row r="89" spans="1:25" ht="26.1" customHeight="1">
      <c r="A89" s="232" t="s">
        <v>519</v>
      </c>
      <c r="B89" s="233">
        <v>151.58000000000001</v>
      </c>
      <c r="C89" s="234">
        <v>52.05</v>
      </c>
      <c r="D89" s="233">
        <v>52.05</v>
      </c>
      <c r="E89" s="233"/>
      <c r="F89" s="233"/>
      <c r="G89" s="233"/>
      <c r="H89" s="234">
        <v>8.49</v>
      </c>
      <c r="I89" s="233">
        <v>8.31</v>
      </c>
      <c r="J89" s="233"/>
      <c r="K89" s="233"/>
      <c r="L89" s="233"/>
      <c r="M89" s="233"/>
      <c r="N89" s="233">
        <v>0.18</v>
      </c>
      <c r="O89" s="234"/>
      <c r="P89" s="233"/>
      <c r="Q89" s="234">
        <v>91.04</v>
      </c>
      <c r="R89" s="233">
        <v>86.83</v>
      </c>
      <c r="S89" s="233">
        <v>4.21</v>
      </c>
      <c r="T89" s="234"/>
      <c r="U89" s="233"/>
      <c r="V89" s="234"/>
      <c r="W89" s="233"/>
      <c r="X89" s="233"/>
      <c r="Y89" s="233"/>
    </row>
    <row r="90" spans="1:25" ht="26.1" customHeight="1">
      <c r="A90" s="232" t="s">
        <v>520</v>
      </c>
      <c r="B90" s="234">
        <v>60.54</v>
      </c>
      <c r="C90" s="234">
        <v>52.05</v>
      </c>
      <c r="D90" s="233">
        <v>52.05</v>
      </c>
      <c r="E90" s="233"/>
      <c r="F90" s="233"/>
      <c r="G90" s="233"/>
      <c r="H90" s="234">
        <v>8.49</v>
      </c>
      <c r="I90" s="233">
        <v>8.31</v>
      </c>
      <c r="J90" s="233"/>
      <c r="K90" s="233"/>
      <c r="L90" s="233"/>
      <c r="M90" s="233"/>
      <c r="N90" s="233">
        <v>0.18</v>
      </c>
      <c r="O90" s="234"/>
      <c r="P90" s="233"/>
      <c r="Q90" s="234"/>
      <c r="R90" s="233"/>
      <c r="S90" s="233"/>
      <c r="T90" s="234"/>
      <c r="U90" s="233"/>
      <c r="V90" s="234"/>
      <c r="W90" s="233"/>
      <c r="X90" s="233"/>
      <c r="Y90" s="233"/>
    </row>
    <row r="91" spans="1:25" ht="26.1" customHeight="1">
      <c r="A91" s="232" t="s">
        <v>521</v>
      </c>
      <c r="B91" s="234">
        <v>91.04</v>
      </c>
      <c r="C91" s="234"/>
      <c r="D91" s="233"/>
      <c r="E91" s="233"/>
      <c r="F91" s="233"/>
      <c r="G91" s="233"/>
      <c r="H91" s="234"/>
      <c r="I91" s="233"/>
      <c r="J91" s="233"/>
      <c r="K91" s="233"/>
      <c r="L91" s="233"/>
      <c r="M91" s="233"/>
      <c r="N91" s="233"/>
      <c r="O91" s="234"/>
      <c r="P91" s="233"/>
      <c r="Q91" s="234">
        <v>91.04</v>
      </c>
      <c r="R91" s="233">
        <v>86.83</v>
      </c>
      <c r="S91" s="233">
        <v>4.21</v>
      </c>
      <c r="T91" s="234"/>
      <c r="U91" s="233"/>
      <c r="V91" s="234"/>
      <c r="W91" s="233"/>
      <c r="X91" s="233"/>
      <c r="Y91" s="233"/>
    </row>
    <row r="92" spans="1:25" ht="26.1" customHeight="1">
      <c r="A92" s="232" t="s">
        <v>522</v>
      </c>
      <c r="B92" s="233">
        <v>4735.8130929999998</v>
      </c>
      <c r="C92" s="234">
        <v>1262.611756</v>
      </c>
      <c r="D92" s="233">
        <v>192.66</v>
      </c>
      <c r="E92" s="233">
        <v>1069.9517559999999</v>
      </c>
      <c r="F92" s="233"/>
      <c r="G92" s="233"/>
      <c r="H92" s="234">
        <v>23.39</v>
      </c>
      <c r="I92" s="233">
        <v>22.73</v>
      </c>
      <c r="J92" s="233"/>
      <c r="K92" s="233"/>
      <c r="L92" s="233"/>
      <c r="M92" s="233"/>
      <c r="N92" s="233">
        <v>0.66</v>
      </c>
      <c r="O92" s="234"/>
      <c r="P92" s="233"/>
      <c r="Q92" s="234">
        <v>1895.301892</v>
      </c>
      <c r="R92" s="233">
        <v>1874.6418920000001</v>
      </c>
      <c r="S92" s="233">
        <v>20.66</v>
      </c>
      <c r="T92" s="234"/>
      <c r="U92" s="233"/>
      <c r="V92" s="234">
        <v>1554.5094449999999</v>
      </c>
      <c r="W92" s="233">
        <v>1108.53484</v>
      </c>
      <c r="X92" s="233">
        <v>439.73460499999999</v>
      </c>
      <c r="Y92" s="233">
        <v>6.24</v>
      </c>
    </row>
    <row r="93" spans="1:25" ht="26.1" customHeight="1">
      <c r="A93" s="232" t="s">
        <v>523</v>
      </c>
      <c r="B93" s="233">
        <v>246.49</v>
      </c>
      <c r="C93" s="234">
        <v>41.03</v>
      </c>
      <c r="D93" s="233">
        <v>41.03</v>
      </c>
      <c r="E93" s="233"/>
      <c r="F93" s="233"/>
      <c r="G93" s="233"/>
      <c r="H93" s="234">
        <v>4.75</v>
      </c>
      <c r="I93" s="233">
        <v>4.5999999999999996</v>
      </c>
      <c r="J93" s="233"/>
      <c r="K93" s="233"/>
      <c r="L93" s="233"/>
      <c r="M93" s="233"/>
      <c r="N93" s="233">
        <v>0.15</v>
      </c>
      <c r="O93" s="234"/>
      <c r="P93" s="233"/>
      <c r="Q93" s="234">
        <v>198.55</v>
      </c>
      <c r="R93" s="233">
        <v>193.79</v>
      </c>
      <c r="S93" s="233">
        <v>4.76</v>
      </c>
      <c r="T93" s="234"/>
      <c r="U93" s="233"/>
      <c r="V93" s="234">
        <v>2.16</v>
      </c>
      <c r="W93" s="233"/>
      <c r="X93" s="233"/>
      <c r="Y93" s="233">
        <v>2.16</v>
      </c>
    </row>
    <row r="94" spans="1:25" ht="26.1" customHeight="1">
      <c r="A94" s="232" t="s">
        <v>524</v>
      </c>
      <c r="B94" s="234">
        <v>46.5</v>
      </c>
      <c r="C94" s="234">
        <v>41.03</v>
      </c>
      <c r="D94" s="233">
        <v>41.03</v>
      </c>
      <c r="E94" s="233"/>
      <c r="F94" s="233"/>
      <c r="G94" s="233"/>
      <c r="H94" s="234">
        <v>4.75</v>
      </c>
      <c r="I94" s="233">
        <v>4.5999999999999996</v>
      </c>
      <c r="J94" s="233"/>
      <c r="K94" s="233"/>
      <c r="L94" s="233"/>
      <c r="M94" s="233"/>
      <c r="N94" s="233">
        <v>0.15</v>
      </c>
      <c r="O94" s="234"/>
      <c r="P94" s="233"/>
      <c r="Q94" s="234"/>
      <c r="R94" s="233"/>
      <c r="S94" s="233"/>
      <c r="T94" s="234"/>
      <c r="U94" s="233"/>
      <c r="V94" s="234">
        <v>0.72</v>
      </c>
      <c r="W94" s="233"/>
      <c r="X94" s="233"/>
      <c r="Y94" s="233">
        <v>0.72</v>
      </c>
    </row>
    <row r="95" spans="1:25" ht="26.1" customHeight="1">
      <c r="A95" s="232" t="s">
        <v>525</v>
      </c>
      <c r="B95" s="234">
        <v>199.99</v>
      </c>
      <c r="C95" s="234"/>
      <c r="D95" s="233"/>
      <c r="E95" s="233"/>
      <c r="F95" s="233"/>
      <c r="G95" s="233"/>
      <c r="H95" s="234"/>
      <c r="I95" s="233"/>
      <c r="J95" s="233"/>
      <c r="K95" s="233"/>
      <c r="L95" s="233"/>
      <c r="M95" s="233"/>
      <c r="N95" s="233"/>
      <c r="O95" s="234"/>
      <c r="P95" s="233"/>
      <c r="Q95" s="234">
        <v>198.55</v>
      </c>
      <c r="R95" s="233">
        <v>193.79</v>
      </c>
      <c r="S95" s="233">
        <v>4.76</v>
      </c>
      <c r="T95" s="234"/>
      <c r="U95" s="233"/>
      <c r="V95" s="234">
        <v>1.44</v>
      </c>
      <c r="W95" s="233"/>
      <c r="X95" s="233"/>
      <c r="Y95" s="233">
        <v>1.44</v>
      </c>
    </row>
    <row r="96" spans="1:25" ht="26.1" customHeight="1">
      <c r="A96" s="232" t="s">
        <v>526</v>
      </c>
      <c r="B96" s="233">
        <v>169.99</v>
      </c>
      <c r="C96" s="234">
        <v>60.17</v>
      </c>
      <c r="D96" s="233">
        <v>60.17</v>
      </c>
      <c r="E96" s="233"/>
      <c r="F96" s="233"/>
      <c r="G96" s="233"/>
      <c r="H96" s="234">
        <v>8.99</v>
      </c>
      <c r="I96" s="233">
        <v>8.7799999999999994</v>
      </c>
      <c r="J96" s="233"/>
      <c r="K96" s="233"/>
      <c r="L96" s="233"/>
      <c r="M96" s="233"/>
      <c r="N96" s="233">
        <v>0.21</v>
      </c>
      <c r="O96" s="234"/>
      <c r="P96" s="233"/>
      <c r="Q96" s="234">
        <v>97.71</v>
      </c>
      <c r="R96" s="233">
        <v>95.5</v>
      </c>
      <c r="S96" s="233">
        <v>2.21</v>
      </c>
      <c r="T96" s="234"/>
      <c r="U96" s="233"/>
      <c r="V96" s="234">
        <v>3.12</v>
      </c>
      <c r="W96" s="233"/>
      <c r="X96" s="233"/>
      <c r="Y96" s="233">
        <v>3.12</v>
      </c>
    </row>
    <row r="97" spans="1:25" ht="26.1" customHeight="1">
      <c r="A97" s="232" t="s">
        <v>527</v>
      </c>
      <c r="B97" s="234">
        <v>69.16</v>
      </c>
      <c r="C97" s="234">
        <v>60.17</v>
      </c>
      <c r="D97" s="233">
        <v>60.17</v>
      </c>
      <c r="E97" s="233"/>
      <c r="F97" s="233"/>
      <c r="G97" s="233"/>
      <c r="H97" s="234">
        <v>8.99</v>
      </c>
      <c r="I97" s="233">
        <v>8.7799999999999994</v>
      </c>
      <c r="J97" s="233"/>
      <c r="K97" s="233"/>
      <c r="L97" s="233"/>
      <c r="M97" s="233"/>
      <c r="N97" s="233">
        <v>0.21</v>
      </c>
      <c r="O97" s="234"/>
      <c r="P97" s="233"/>
      <c r="Q97" s="234"/>
      <c r="R97" s="233"/>
      <c r="S97" s="233"/>
      <c r="T97" s="234"/>
      <c r="U97" s="233"/>
      <c r="V97" s="234"/>
      <c r="W97" s="233"/>
      <c r="X97" s="233"/>
      <c r="Y97" s="233"/>
    </row>
    <row r="98" spans="1:25" ht="26.1" customHeight="1">
      <c r="A98" s="232" t="s">
        <v>528</v>
      </c>
      <c r="B98" s="234">
        <v>100.83</v>
      </c>
      <c r="C98" s="234"/>
      <c r="D98" s="233"/>
      <c r="E98" s="233"/>
      <c r="F98" s="233"/>
      <c r="G98" s="233"/>
      <c r="H98" s="234"/>
      <c r="I98" s="233"/>
      <c r="J98" s="233"/>
      <c r="K98" s="233"/>
      <c r="L98" s="233"/>
      <c r="M98" s="233"/>
      <c r="N98" s="233"/>
      <c r="O98" s="234"/>
      <c r="P98" s="233"/>
      <c r="Q98" s="234">
        <v>97.71</v>
      </c>
      <c r="R98" s="233">
        <v>95.5</v>
      </c>
      <c r="S98" s="233">
        <v>2.21</v>
      </c>
      <c r="T98" s="234"/>
      <c r="U98" s="233"/>
      <c r="V98" s="234">
        <v>3.12</v>
      </c>
      <c r="W98" s="233"/>
      <c r="X98" s="233"/>
      <c r="Y98" s="233">
        <v>3.12</v>
      </c>
    </row>
    <row r="99" spans="1:25" ht="26.1" customHeight="1">
      <c r="A99" s="232" t="s">
        <v>529</v>
      </c>
      <c r="B99" s="233">
        <v>2797.2558530000001</v>
      </c>
      <c r="C99" s="234">
        <v>1069.9517559999999</v>
      </c>
      <c r="D99" s="233"/>
      <c r="E99" s="233">
        <v>1069.9517559999999</v>
      </c>
      <c r="F99" s="233"/>
      <c r="G99" s="233"/>
      <c r="H99" s="234"/>
      <c r="I99" s="233"/>
      <c r="J99" s="233"/>
      <c r="K99" s="233"/>
      <c r="L99" s="233"/>
      <c r="M99" s="233"/>
      <c r="N99" s="233"/>
      <c r="O99" s="234"/>
      <c r="P99" s="233"/>
      <c r="Q99" s="234">
        <v>1187.5694920000001</v>
      </c>
      <c r="R99" s="233">
        <v>1187.5694920000001</v>
      </c>
      <c r="S99" s="233"/>
      <c r="T99" s="234"/>
      <c r="U99" s="233"/>
      <c r="V99" s="234">
        <v>539.73460499999999</v>
      </c>
      <c r="W99" s="233">
        <v>100</v>
      </c>
      <c r="X99" s="233">
        <v>439.73460499999999</v>
      </c>
      <c r="Y99" s="233"/>
    </row>
    <row r="100" spans="1:25" ht="26.1" customHeight="1">
      <c r="A100" s="232" t="s">
        <v>530</v>
      </c>
      <c r="B100" s="234">
        <v>320.04740500000003</v>
      </c>
      <c r="C100" s="234"/>
      <c r="D100" s="233"/>
      <c r="E100" s="233"/>
      <c r="F100" s="233"/>
      <c r="G100" s="233"/>
      <c r="H100" s="234"/>
      <c r="I100" s="233"/>
      <c r="J100" s="233"/>
      <c r="K100" s="233"/>
      <c r="L100" s="233"/>
      <c r="M100" s="233"/>
      <c r="N100" s="233"/>
      <c r="O100" s="234"/>
      <c r="P100" s="233"/>
      <c r="Q100" s="234"/>
      <c r="R100" s="233"/>
      <c r="S100" s="233"/>
      <c r="T100" s="234"/>
      <c r="U100" s="233"/>
      <c r="V100" s="234">
        <v>320.04740500000003</v>
      </c>
      <c r="W100" s="233">
        <v>100</v>
      </c>
      <c r="X100" s="233">
        <v>220.047405</v>
      </c>
      <c r="Y100" s="233"/>
    </row>
    <row r="101" spans="1:25" ht="26.1" customHeight="1">
      <c r="A101" s="232" t="s">
        <v>531</v>
      </c>
      <c r="B101" s="234">
        <v>219.68719999999999</v>
      </c>
      <c r="C101" s="234"/>
      <c r="D101" s="233"/>
      <c r="E101" s="233"/>
      <c r="F101" s="233"/>
      <c r="G101" s="233"/>
      <c r="H101" s="234"/>
      <c r="I101" s="233"/>
      <c r="J101" s="233"/>
      <c r="K101" s="233"/>
      <c r="L101" s="233"/>
      <c r="M101" s="233"/>
      <c r="N101" s="233"/>
      <c r="O101" s="234"/>
      <c r="P101" s="233"/>
      <c r="Q101" s="234"/>
      <c r="R101" s="233"/>
      <c r="S101" s="233"/>
      <c r="T101" s="234"/>
      <c r="U101" s="233"/>
      <c r="V101" s="234">
        <v>219.68719999999999</v>
      </c>
      <c r="W101" s="233"/>
      <c r="X101" s="233">
        <v>219.68719999999999</v>
      </c>
      <c r="Y101" s="233"/>
    </row>
    <row r="102" spans="1:25" ht="26.1" customHeight="1">
      <c r="A102" s="232" t="s">
        <v>532</v>
      </c>
      <c r="B102" s="234">
        <v>1706.041248</v>
      </c>
      <c r="C102" s="234">
        <v>519.95175600000005</v>
      </c>
      <c r="D102" s="233"/>
      <c r="E102" s="233">
        <v>519.95175600000005</v>
      </c>
      <c r="F102" s="233"/>
      <c r="G102" s="233"/>
      <c r="H102" s="234"/>
      <c r="I102" s="233"/>
      <c r="J102" s="233"/>
      <c r="K102" s="233"/>
      <c r="L102" s="233"/>
      <c r="M102" s="233"/>
      <c r="N102" s="233"/>
      <c r="O102" s="234"/>
      <c r="P102" s="233"/>
      <c r="Q102" s="234">
        <v>1186.0894920000001</v>
      </c>
      <c r="R102" s="233">
        <v>1186.0894920000001</v>
      </c>
      <c r="S102" s="233"/>
      <c r="T102" s="234"/>
      <c r="U102" s="233"/>
      <c r="V102" s="234"/>
      <c r="W102" s="233"/>
      <c r="X102" s="233"/>
      <c r="Y102" s="233"/>
    </row>
    <row r="103" spans="1:25" ht="26.1" customHeight="1">
      <c r="A103" s="232" t="s">
        <v>533</v>
      </c>
      <c r="B103" s="234">
        <v>551.48</v>
      </c>
      <c r="C103" s="234">
        <v>550</v>
      </c>
      <c r="D103" s="233"/>
      <c r="E103" s="233">
        <v>550</v>
      </c>
      <c r="F103" s="233"/>
      <c r="G103" s="233"/>
      <c r="H103" s="234"/>
      <c r="I103" s="233"/>
      <c r="J103" s="233"/>
      <c r="K103" s="233"/>
      <c r="L103" s="233"/>
      <c r="M103" s="233"/>
      <c r="N103" s="233"/>
      <c r="O103" s="234"/>
      <c r="P103" s="233"/>
      <c r="Q103" s="234">
        <v>1.48</v>
      </c>
      <c r="R103" s="233">
        <v>1.48</v>
      </c>
      <c r="S103" s="233"/>
      <c r="T103" s="234"/>
      <c r="U103" s="233"/>
      <c r="V103" s="234"/>
      <c r="W103" s="233"/>
      <c r="X103" s="233"/>
      <c r="Y103" s="233"/>
    </row>
    <row r="104" spans="1:25" ht="26.1" customHeight="1">
      <c r="A104" s="232" t="s">
        <v>534</v>
      </c>
      <c r="B104" s="233">
        <v>1008.53484</v>
      </c>
      <c r="C104" s="234"/>
      <c r="D104" s="233"/>
      <c r="E104" s="233"/>
      <c r="F104" s="233"/>
      <c r="G104" s="233"/>
      <c r="H104" s="234"/>
      <c r="I104" s="233"/>
      <c r="J104" s="233"/>
      <c r="K104" s="233"/>
      <c r="L104" s="233"/>
      <c r="M104" s="233"/>
      <c r="N104" s="233"/>
      <c r="O104" s="234"/>
      <c r="P104" s="233"/>
      <c r="Q104" s="234"/>
      <c r="R104" s="233"/>
      <c r="S104" s="233"/>
      <c r="T104" s="234"/>
      <c r="U104" s="233"/>
      <c r="V104" s="234">
        <v>1008.53484</v>
      </c>
      <c r="W104" s="233">
        <v>1008.53484</v>
      </c>
      <c r="X104" s="233"/>
      <c r="Y104" s="233"/>
    </row>
    <row r="105" spans="1:25" ht="26.1" customHeight="1">
      <c r="A105" s="232" t="s">
        <v>535</v>
      </c>
      <c r="B105" s="234">
        <v>863.13400000000001</v>
      </c>
      <c r="C105" s="234"/>
      <c r="D105" s="233"/>
      <c r="E105" s="233"/>
      <c r="F105" s="233"/>
      <c r="G105" s="233"/>
      <c r="H105" s="234"/>
      <c r="I105" s="233"/>
      <c r="J105" s="233"/>
      <c r="K105" s="233"/>
      <c r="L105" s="233"/>
      <c r="M105" s="233"/>
      <c r="N105" s="233"/>
      <c r="O105" s="234"/>
      <c r="P105" s="233"/>
      <c r="Q105" s="234"/>
      <c r="R105" s="233"/>
      <c r="S105" s="233"/>
      <c r="T105" s="234"/>
      <c r="U105" s="233"/>
      <c r="V105" s="234">
        <v>863.13400000000001</v>
      </c>
      <c r="W105" s="233">
        <v>863.13400000000001</v>
      </c>
      <c r="X105" s="233"/>
      <c r="Y105" s="233"/>
    </row>
    <row r="106" spans="1:25" ht="26.1" customHeight="1">
      <c r="A106" s="232" t="s">
        <v>536</v>
      </c>
      <c r="B106" s="234">
        <v>145.40083999999999</v>
      </c>
      <c r="C106" s="234"/>
      <c r="D106" s="233"/>
      <c r="E106" s="233"/>
      <c r="F106" s="233"/>
      <c r="G106" s="233"/>
      <c r="H106" s="234"/>
      <c r="I106" s="233"/>
      <c r="J106" s="233"/>
      <c r="K106" s="233"/>
      <c r="L106" s="233"/>
      <c r="M106" s="233"/>
      <c r="N106" s="233"/>
      <c r="O106" s="234"/>
      <c r="P106" s="233"/>
      <c r="Q106" s="234"/>
      <c r="R106" s="233"/>
      <c r="S106" s="233"/>
      <c r="T106" s="234"/>
      <c r="U106" s="233"/>
      <c r="V106" s="234">
        <v>145.40083999999999</v>
      </c>
      <c r="W106" s="233">
        <v>145.40083999999999</v>
      </c>
      <c r="X106" s="233"/>
      <c r="Y106" s="233"/>
    </row>
    <row r="107" spans="1:25" ht="26.1" customHeight="1">
      <c r="A107" s="232" t="s">
        <v>537</v>
      </c>
      <c r="B107" s="233">
        <v>50.73</v>
      </c>
      <c r="C107" s="234">
        <v>26.39</v>
      </c>
      <c r="D107" s="233">
        <v>26.39</v>
      </c>
      <c r="E107" s="233"/>
      <c r="F107" s="233"/>
      <c r="G107" s="233"/>
      <c r="H107" s="234">
        <v>2.85</v>
      </c>
      <c r="I107" s="233">
        <v>2.76</v>
      </c>
      <c r="J107" s="233"/>
      <c r="K107" s="233"/>
      <c r="L107" s="233"/>
      <c r="M107" s="233"/>
      <c r="N107" s="233">
        <v>0.09</v>
      </c>
      <c r="O107" s="234"/>
      <c r="P107" s="233"/>
      <c r="Q107" s="234">
        <v>21.13</v>
      </c>
      <c r="R107" s="233">
        <v>20.62</v>
      </c>
      <c r="S107" s="233">
        <v>0.51</v>
      </c>
      <c r="T107" s="234"/>
      <c r="U107" s="233"/>
      <c r="V107" s="234">
        <v>0.36</v>
      </c>
      <c r="W107" s="233"/>
      <c r="X107" s="233"/>
      <c r="Y107" s="233">
        <v>0.36</v>
      </c>
    </row>
    <row r="108" spans="1:25" ht="26.1" customHeight="1">
      <c r="A108" s="232" t="s">
        <v>538</v>
      </c>
      <c r="B108" s="234">
        <v>29.6</v>
      </c>
      <c r="C108" s="234">
        <v>26.39</v>
      </c>
      <c r="D108" s="233">
        <v>26.39</v>
      </c>
      <c r="E108" s="233"/>
      <c r="F108" s="233"/>
      <c r="G108" s="233"/>
      <c r="H108" s="234">
        <v>2.85</v>
      </c>
      <c r="I108" s="233">
        <v>2.76</v>
      </c>
      <c r="J108" s="233"/>
      <c r="K108" s="233"/>
      <c r="L108" s="233"/>
      <c r="M108" s="233"/>
      <c r="N108" s="233">
        <v>0.09</v>
      </c>
      <c r="O108" s="234"/>
      <c r="P108" s="233"/>
      <c r="Q108" s="234"/>
      <c r="R108" s="233"/>
      <c r="S108" s="233"/>
      <c r="T108" s="234"/>
      <c r="U108" s="233"/>
      <c r="V108" s="234">
        <v>0.36</v>
      </c>
      <c r="W108" s="233"/>
      <c r="X108" s="233"/>
      <c r="Y108" s="233">
        <v>0.36</v>
      </c>
    </row>
    <row r="109" spans="1:25" ht="26.1" customHeight="1">
      <c r="A109" s="232" t="s">
        <v>539</v>
      </c>
      <c r="B109" s="234">
        <v>21.13</v>
      </c>
      <c r="C109" s="234"/>
      <c r="D109" s="233"/>
      <c r="E109" s="233"/>
      <c r="F109" s="233"/>
      <c r="G109" s="233"/>
      <c r="H109" s="234"/>
      <c r="I109" s="233"/>
      <c r="J109" s="233"/>
      <c r="K109" s="233"/>
      <c r="L109" s="233"/>
      <c r="M109" s="233"/>
      <c r="N109" s="233"/>
      <c r="O109" s="234"/>
      <c r="P109" s="233"/>
      <c r="Q109" s="234">
        <v>21.13</v>
      </c>
      <c r="R109" s="233">
        <v>20.62</v>
      </c>
      <c r="S109" s="233">
        <v>0.51</v>
      </c>
      <c r="T109" s="234"/>
      <c r="U109" s="233"/>
      <c r="V109" s="234"/>
      <c r="W109" s="233"/>
      <c r="X109" s="233"/>
      <c r="Y109" s="233"/>
    </row>
    <row r="110" spans="1:25" ht="26.1" customHeight="1">
      <c r="A110" s="232" t="s">
        <v>540</v>
      </c>
      <c r="B110" s="233">
        <v>20.55</v>
      </c>
      <c r="C110" s="234">
        <v>18.649999999999999</v>
      </c>
      <c r="D110" s="233">
        <v>18.649999999999999</v>
      </c>
      <c r="E110" s="233"/>
      <c r="F110" s="233"/>
      <c r="G110" s="233"/>
      <c r="H110" s="234">
        <v>1.9</v>
      </c>
      <c r="I110" s="233">
        <v>1.84</v>
      </c>
      <c r="J110" s="233"/>
      <c r="K110" s="233"/>
      <c r="L110" s="233"/>
      <c r="M110" s="233"/>
      <c r="N110" s="233">
        <v>0.06</v>
      </c>
      <c r="O110" s="234"/>
      <c r="P110" s="233"/>
      <c r="Q110" s="234"/>
      <c r="R110" s="233"/>
      <c r="S110" s="233"/>
      <c r="T110" s="234"/>
      <c r="U110" s="233"/>
      <c r="V110" s="234"/>
      <c r="W110" s="233"/>
      <c r="X110" s="233"/>
      <c r="Y110" s="233"/>
    </row>
    <row r="111" spans="1:25" ht="26.1" customHeight="1">
      <c r="A111" s="232" t="s">
        <v>541</v>
      </c>
      <c r="B111" s="234">
        <v>20.55</v>
      </c>
      <c r="C111" s="234">
        <v>18.649999999999999</v>
      </c>
      <c r="D111" s="233">
        <v>18.649999999999999</v>
      </c>
      <c r="E111" s="233"/>
      <c r="F111" s="233"/>
      <c r="G111" s="233"/>
      <c r="H111" s="234">
        <v>1.9</v>
      </c>
      <c r="I111" s="233">
        <v>1.84</v>
      </c>
      <c r="J111" s="233"/>
      <c r="K111" s="233"/>
      <c r="L111" s="233"/>
      <c r="M111" s="233"/>
      <c r="N111" s="233">
        <v>0.06</v>
      </c>
      <c r="O111" s="234"/>
      <c r="P111" s="233"/>
      <c r="Q111" s="234"/>
      <c r="R111" s="233"/>
      <c r="S111" s="233"/>
      <c r="T111" s="234"/>
      <c r="U111" s="233"/>
      <c r="V111" s="234"/>
      <c r="W111" s="233"/>
      <c r="X111" s="233"/>
      <c r="Y111" s="233"/>
    </row>
    <row r="112" spans="1:25" ht="26.1" customHeight="1">
      <c r="A112" s="232" t="s">
        <v>542</v>
      </c>
      <c r="B112" s="233">
        <v>442.26240000000001</v>
      </c>
      <c r="C112" s="234">
        <v>46.42</v>
      </c>
      <c r="D112" s="233">
        <v>46.42</v>
      </c>
      <c r="E112" s="233"/>
      <c r="F112" s="233"/>
      <c r="G112" s="233"/>
      <c r="H112" s="234">
        <v>4.9000000000000004</v>
      </c>
      <c r="I112" s="233">
        <v>4.75</v>
      </c>
      <c r="J112" s="233"/>
      <c r="K112" s="233"/>
      <c r="L112" s="233"/>
      <c r="M112" s="233"/>
      <c r="N112" s="233">
        <v>0.15</v>
      </c>
      <c r="O112" s="234"/>
      <c r="P112" s="233"/>
      <c r="Q112" s="234">
        <v>390.3424</v>
      </c>
      <c r="R112" s="233">
        <v>377.16239999999999</v>
      </c>
      <c r="S112" s="233">
        <v>13.18</v>
      </c>
      <c r="T112" s="234"/>
      <c r="U112" s="233"/>
      <c r="V112" s="234">
        <v>0.6</v>
      </c>
      <c r="W112" s="233"/>
      <c r="X112" s="233"/>
      <c r="Y112" s="233">
        <v>0.6</v>
      </c>
    </row>
    <row r="113" spans="1:25" ht="26.1" customHeight="1">
      <c r="A113" s="232" t="s">
        <v>543</v>
      </c>
      <c r="B113" s="234">
        <v>51.32</v>
      </c>
      <c r="C113" s="234">
        <v>46.42</v>
      </c>
      <c r="D113" s="233">
        <v>46.42</v>
      </c>
      <c r="E113" s="233"/>
      <c r="F113" s="233"/>
      <c r="G113" s="233"/>
      <c r="H113" s="234">
        <v>4.9000000000000004</v>
      </c>
      <c r="I113" s="233">
        <v>4.75</v>
      </c>
      <c r="J113" s="233"/>
      <c r="K113" s="233"/>
      <c r="L113" s="233"/>
      <c r="M113" s="233"/>
      <c r="N113" s="233">
        <v>0.15</v>
      </c>
      <c r="O113" s="234"/>
      <c r="P113" s="233"/>
      <c r="Q113" s="234"/>
      <c r="R113" s="233"/>
      <c r="S113" s="233"/>
      <c r="T113" s="234"/>
      <c r="U113" s="233"/>
      <c r="V113" s="234"/>
      <c r="W113" s="233"/>
      <c r="X113" s="233"/>
      <c r="Y113" s="233"/>
    </row>
    <row r="114" spans="1:25" ht="26.1" customHeight="1">
      <c r="A114" s="232" t="s">
        <v>544</v>
      </c>
      <c r="B114" s="234">
        <v>390.94240000000002</v>
      </c>
      <c r="C114" s="234"/>
      <c r="D114" s="233"/>
      <c r="E114" s="233"/>
      <c r="F114" s="233"/>
      <c r="G114" s="233"/>
      <c r="H114" s="234"/>
      <c r="I114" s="233"/>
      <c r="J114" s="233"/>
      <c r="K114" s="233"/>
      <c r="L114" s="233"/>
      <c r="M114" s="233"/>
      <c r="N114" s="233"/>
      <c r="O114" s="234"/>
      <c r="P114" s="233"/>
      <c r="Q114" s="234">
        <v>390.3424</v>
      </c>
      <c r="R114" s="233">
        <v>377.16239999999999</v>
      </c>
      <c r="S114" s="233">
        <v>13.18</v>
      </c>
      <c r="T114" s="234"/>
      <c r="U114" s="233"/>
      <c r="V114" s="234">
        <v>0.6</v>
      </c>
      <c r="W114" s="233"/>
      <c r="X114" s="233"/>
      <c r="Y114" s="233">
        <v>0.6</v>
      </c>
    </row>
    <row r="115" spans="1:25" ht="26.1" customHeight="1">
      <c r="A115" s="232" t="s">
        <v>545</v>
      </c>
      <c r="B115" s="233">
        <v>1279.589958</v>
      </c>
      <c r="C115" s="234">
        <v>379.09920799999998</v>
      </c>
      <c r="D115" s="233">
        <v>75.3</v>
      </c>
      <c r="E115" s="233">
        <v>303.79920800000002</v>
      </c>
      <c r="F115" s="233"/>
      <c r="G115" s="233"/>
      <c r="H115" s="234">
        <v>10.3</v>
      </c>
      <c r="I115" s="233">
        <v>8.43</v>
      </c>
      <c r="J115" s="233"/>
      <c r="K115" s="233"/>
      <c r="L115" s="233">
        <v>1.6</v>
      </c>
      <c r="M115" s="233"/>
      <c r="N115" s="233">
        <v>0.27</v>
      </c>
      <c r="O115" s="234"/>
      <c r="P115" s="233"/>
      <c r="Q115" s="234">
        <v>889.47074999999995</v>
      </c>
      <c r="R115" s="233">
        <v>876.41075000000001</v>
      </c>
      <c r="S115" s="233">
        <v>13.06</v>
      </c>
      <c r="T115" s="234"/>
      <c r="U115" s="233"/>
      <c r="V115" s="234">
        <v>0.72</v>
      </c>
      <c r="W115" s="233"/>
      <c r="X115" s="233"/>
      <c r="Y115" s="233">
        <v>0.72</v>
      </c>
    </row>
    <row r="116" spans="1:25" ht="26.1" customHeight="1">
      <c r="A116" s="232" t="s">
        <v>546</v>
      </c>
      <c r="B116" s="233">
        <v>85.6</v>
      </c>
      <c r="C116" s="234">
        <v>75.3</v>
      </c>
      <c r="D116" s="233">
        <v>75.3</v>
      </c>
      <c r="E116" s="233"/>
      <c r="F116" s="233"/>
      <c r="G116" s="233"/>
      <c r="H116" s="234">
        <v>10.3</v>
      </c>
      <c r="I116" s="233">
        <v>8.43</v>
      </c>
      <c r="J116" s="233"/>
      <c r="K116" s="233"/>
      <c r="L116" s="233">
        <v>1.6</v>
      </c>
      <c r="M116" s="233"/>
      <c r="N116" s="233">
        <v>0.27</v>
      </c>
      <c r="O116" s="234"/>
      <c r="P116" s="233"/>
      <c r="Q116" s="234"/>
      <c r="R116" s="233"/>
      <c r="S116" s="233"/>
      <c r="T116" s="234"/>
      <c r="U116" s="233"/>
      <c r="V116" s="234"/>
      <c r="W116" s="233"/>
      <c r="X116" s="233"/>
      <c r="Y116" s="233"/>
    </row>
    <row r="117" spans="1:25" ht="26.1" customHeight="1">
      <c r="A117" s="232" t="s">
        <v>547</v>
      </c>
      <c r="B117" s="234">
        <v>85.6</v>
      </c>
      <c r="C117" s="234">
        <v>75.3</v>
      </c>
      <c r="D117" s="233">
        <v>75.3</v>
      </c>
      <c r="E117" s="233"/>
      <c r="F117" s="233"/>
      <c r="G117" s="233"/>
      <c r="H117" s="234">
        <v>10.3</v>
      </c>
      <c r="I117" s="233">
        <v>8.43</v>
      </c>
      <c r="J117" s="233"/>
      <c r="K117" s="233"/>
      <c r="L117" s="233">
        <v>1.6</v>
      </c>
      <c r="M117" s="233"/>
      <c r="N117" s="233">
        <v>0.27</v>
      </c>
      <c r="O117" s="234"/>
      <c r="P117" s="233"/>
      <c r="Q117" s="234"/>
      <c r="R117" s="233"/>
      <c r="S117" s="233"/>
      <c r="T117" s="234"/>
      <c r="U117" s="233"/>
      <c r="V117" s="234"/>
      <c r="W117" s="233"/>
      <c r="X117" s="233"/>
      <c r="Y117" s="233"/>
    </row>
    <row r="118" spans="1:25" ht="26.1" customHeight="1">
      <c r="A118" s="232" t="s">
        <v>548</v>
      </c>
      <c r="B118" s="233">
        <v>205.8</v>
      </c>
      <c r="C118" s="234"/>
      <c r="D118" s="233"/>
      <c r="E118" s="233"/>
      <c r="F118" s="233"/>
      <c r="G118" s="233"/>
      <c r="H118" s="234"/>
      <c r="I118" s="233"/>
      <c r="J118" s="233"/>
      <c r="K118" s="233"/>
      <c r="L118" s="233"/>
      <c r="M118" s="233"/>
      <c r="N118" s="233"/>
      <c r="O118" s="234"/>
      <c r="P118" s="233"/>
      <c r="Q118" s="234">
        <v>205.08</v>
      </c>
      <c r="R118" s="233">
        <v>192.02</v>
      </c>
      <c r="S118" s="233">
        <v>13.06</v>
      </c>
      <c r="T118" s="234"/>
      <c r="U118" s="233"/>
      <c r="V118" s="234">
        <v>0.72</v>
      </c>
      <c r="W118" s="233"/>
      <c r="X118" s="233"/>
      <c r="Y118" s="233">
        <v>0.72</v>
      </c>
    </row>
    <row r="119" spans="1:25" ht="26.1" customHeight="1">
      <c r="A119" s="232" t="s">
        <v>549</v>
      </c>
      <c r="B119" s="234">
        <v>146.97</v>
      </c>
      <c r="C119" s="234"/>
      <c r="D119" s="233"/>
      <c r="E119" s="233"/>
      <c r="F119" s="233"/>
      <c r="G119" s="233"/>
      <c r="H119" s="234"/>
      <c r="I119" s="233"/>
      <c r="J119" s="233"/>
      <c r="K119" s="233"/>
      <c r="L119" s="233"/>
      <c r="M119" s="233"/>
      <c r="N119" s="233"/>
      <c r="O119" s="234"/>
      <c r="P119" s="233"/>
      <c r="Q119" s="234">
        <v>146.25</v>
      </c>
      <c r="R119" s="233">
        <v>135.16</v>
      </c>
      <c r="S119" s="233">
        <v>11.09</v>
      </c>
      <c r="T119" s="234"/>
      <c r="U119" s="233"/>
      <c r="V119" s="234">
        <v>0.72</v>
      </c>
      <c r="W119" s="233"/>
      <c r="X119" s="233"/>
      <c r="Y119" s="233">
        <v>0.72</v>
      </c>
    </row>
    <row r="120" spans="1:25" ht="26.1" customHeight="1">
      <c r="A120" s="232" t="s">
        <v>651</v>
      </c>
      <c r="B120" s="234">
        <v>58.83</v>
      </c>
      <c r="C120" s="234"/>
      <c r="D120" s="233"/>
      <c r="E120" s="233"/>
      <c r="F120" s="233"/>
      <c r="G120" s="233"/>
      <c r="H120" s="234"/>
      <c r="I120" s="233"/>
      <c r="J120" s="233"/>
      <c r="K120" s="233"/>
      <c r="L120" s="233"/>
      <c r="M120" s="233"/>
      <c r="N120" s="233"/>
      <c r="O120" s="234"/>
      <c r="P120" s="233"/>
      <c r="Q120" s="234">
        <v>58.83</v>
      </c>
      <c r="R120" s="233">
        <v>56.86</v>
      </c>
      <c r="S120" s="233">
        <v>1.97</v>
      </c>
      <c r="T120" s="234"/>
      <c r="U120" s="233"/>
      <c r="V120" s="234"/>
      <c r="W120" s="233"/>
      <c r="X120" s="233"/>
      <c r="Y120" s="233"/>
    </row>
    <row r="121" spans="1:25" ht="26.1" customHeight="1">
      <c r="A121" s="232" t="s">
        <v>550</v>
      </c>
      <c r="B121" s="233">
        <v>988.18995800000005</v>
      </c>
      <c r="C121" s="234">
        <v>303.79920800000002</v>
      </c>
      <c r="D121" s="233"/>
      <c r="E121" s="233">
        <v>303.79920800000002</v>
      </c>
      <c r="F121" s="233"/>
      <c r="G121" s="233"/>
      <c r="H121" s="234"/>
      <c r="I121" s="233"/>
      <c r="J121" s="233"/>
      <c r="K121" s="233"/>
      <c r="L121" s="233"/>
      <c r="M121" s="233"/>
      <c r="N121" s="233"/>
      <c r="O121" s="234"/>
      <c r="P121" s="233"/>
      <c r="Q121" s="234">
        <v>684.39075000000003</v>
      </c>
      <c r="R121" s="233">
        <v>684.39075000000003</v>
      </c>
      <c r="S121" s="233"/>
      <c r="T121" s="234"/>
      <c r="U121" s="233"/>
      <c r="V121" s="234"/>
      <c r="W121" s="233"/>
      <c r="X121" s="233"/>
      <c r="Y121" s="233"/>
    </row>
    <row r="122" spans="1:25" ht="26.1" customHeight="1">
      <c r="A122" s="232" t="s">
        <v>551</v>
      </c>
      <c r="B122" s="234">
        <v>303.79920800000002</v>
      </c>
      <c r="C122" s="234">
        <v>303.79920800000002</v>
      </c>
      <c r="D122" s="233"/>
      <c r="E122" s="233">
        <v>303.79920800000002</v>
      </c>
      <c r="F122" s="233"/>
      <c r="G122" s="233"/>
      <c r="H122" s="234"/>
      <c r="I122" s="233"/>
      <c r="J122" s="233"/>
      <c r="K122" s="233"/>
      <c r="L122" s="233"/>
      <c r="M122" s="233"/>
      <c r="N122" s="233"/>
      <c r="O122" s="234"/>
      <c r="P122" s="233"/>
      <c r="Q122" s="234"/>
      <c r="R122" s="233"/>
      <c r="S122" s="233"/>
      <c r="T122" s="234"/>
      <c r="U122" s="233"/>
      <c r="V122" s="234"/>
      <c r="W122" s="233"/>
      <c r="X122" s="233"/>
      <c r="Y122" s="233"/>
    </row>
    <row r="123" spans="1:25" ht="26.1" customHeight="1">
      <c r="A123" s="232" t="s">
        <v>552</v>
      </c>
      <c r="B123" s="234">
        <v>684.39075000000003</v>
      </c>
      <c r="C123" s="234"/>
      <c r="D123" s="233"/>
      <c r="E123" s="233"/>
      <c r="F123" s="233"/>
      <c r="G123" s="233"/>
      <c r="H123" s="234"/>
      <c r="I123" s="233"/>
      <c r="J123" s="233"/>
      <c r="K123" s="233"/>
      <c r="L123" s="233"/>
      <c r="M123" s="233"/>
      <c r="N123" s="233"/>
      <c r="O123" s="234"/>
      <c r="P123" s="233"/>
      <c r="Q123" s="234">
        <v>684.39075000000003</v>
      </c>
      <c r="R123" s="233">
        <v>684.39075000000003</v>
      </c>
      <c r="S123" s="233"/>
      <c r="T123" s="234"/>
      <c r="U123" s="233"/>
      <c r="V123" s="234"/>
      <c r="W123" s="233"/>
      <c r="X123" s="233"/>
      <c r="Y123" s="233"/>
    </row>
    <row r="124" spans="1:25" ht="26.1" customHeight="1">
      <c r="A124" s="232" t="s">
        <v>553</v>
      </c>
      <c r="B124" s="233">
        <v>494.51</v>
      </c>
      <c r="C124" s="234">
        <v>45.13</v>
      </c>
      <c r="D124" s="233">
        <v>45.13</v>
      </c>
      <c r="E124" s="233"/>
      <c r="F124" s="233"/>
      <c r="G124" s="233"/>
      <c r="H124" s="234">
        <v>28.55</v>
      </c>
      <c r="I124" s="233">
        <v>26.8</v>
      </c>
      <c r="J124" s="233"/>
      <c r="K124" s="233"/>
      <c r="L124" s="233">
        <v>1.6</v>
      </c>
      <c r="M124" s="233"/>
      <c r="N124" s="233">
        <v>0.15</v>
      </c>
      <c r="O124" s="234"/>
      <c r="P124" s="233"/>
      <c r="Q124" s="234">
        <v>416.15</v>
      </c>
      <c r="R124" s="233">
        <v>374.68</v>
      </c>
      <c r="S124" s="233">
        <v>41.47</v>
      </c>
      <c r="T124" s="234"/>
      <c r="U124" s="233"/>
      <c r="V124" s="234">
        <v>4.68</v>
      </c>
      <c r="W124" s="233"/>
      <c r="X124" s="233"/>
      <c r="Y124" s="233">
        <v>4.68</v>
      </c>
    </row>
    <row r="125" spans="1:25" ht="26.1" customHeight="1">
      <c r="A125" s="232" t="s">
        <v>554</v>
      </c>
      <c r="B125" s="233">
        <v>232.51</v>
      </c>
      <c r="C125" s="234">
        <v>45.13</v>
      </c>
      <c r="D125" s="233">
        <v>45.13</v>
      </c>
      <c r="E125" s="233"/>
      <c r="F125" s="233"/>
      <c r="G125" s="233"/>
      <c r="H125" s="234">
        <v>28.55</v>
      </c>
      <c r="I125" s="233">
        <v>26.8</v>
      </c>
      <c r="J125" s="233"/>
      <c r="K125" s="233"/>
      <c r="L125" s="233">
        <v>1.6</v>
      </c>
      <c r="M125" s="233"/>
      <c r="N125" s="233">
        <v>0.15</v>
      </c>
      <c r="O125" s="234"/>
      <c r="P125" s="233"/>
      <c r="Q125" s="234">
        <v>157.75</v>
      </c>
      <c r="R125" s="233">
        <v>137.97999999999999</v>
      </c>
      <c r="S125" s="233">
        <v>19.77</v>
      </c>
      <c r="T125" s="234"/>
      <c r="U125" s="233"/>
      <c r="V125" s="234">
        <v>1.08</v>
      </c>
      <c r="W125" s="233"/>
      <c r="X125" s="233"/>
      <c r="Y125" s="233">
        <v>1.08</v>
      </c>
    </row>
    <row r="126" spans="1:25" ht="26.1" customHeight="1">
      <c r="A126" s="232" t="s">
        <v>555</v>
      </c>
      <c r="B126" s="234">
        <v>115.67</v>
      </c>
      <c r="C126" s="234">
        <v>45.13</v>
      </c>
      <c r="D126" s="233">
        <v>45.13</v>
      </c>
      <c r="E126" s="233"/>
      <c r="F126" s="233"/>
      <c r="G126" s="233"/>
      <c r="H126" s="234">
        <v>28.55</v>
      </c>
      <c r="I126" s="233">
        <v>26.8</v>
      </c>
      <c r="J126" s="233"/>
      <c r="K126" s="233"/>
      <c r="L126" s="233">
        <v>1.6</v>
      </c>
      <c r="M126" s="233"/>
      <c r="N126" s="233">
        <v>0.15</v>
      </c>
      <c r="O126" s="234"/>
      <c r="P126" s="233"/>
      <c r="Q126" s="234">
        <v>41.99</v>
      </c>
      <c r="R126" s="233">
        <v>41.99</v>
      </c>
      <c r="S126" s="233"/>
      <c r="T126" s="234"/>
      <c r="U126" s="233"/>
      <c r="V126" s="234"/>
      <c r="W126" s="233"/>
      <c r="X126" s="233"/>
      <c r="Y126" s="233"/>
    </row>
    <row r="127" spans="1:25" ht="26.1" customHeight="1">
      <c r="A127" s="232" t="s">
        <v>556</v>
      </c>
      <c r="B127" s="234">
        <v>116.84</v>
      </c>
      <c r="C127" s="234"/>
      <c r="D127" s="233"/>
      <c r="E127" s="233"/>
      <c r="F127" s="233"/>
      <c r="G127" s="233"/>
      <c r="H127" s="234"/>
      <c r="I127" s="233"/>
      <c r="J127" s="233"/>
      <c r="K127" s="233"/>
      <c r="L127" s="233"/>
      <c r="M127" s="233"/>
      <c r="N127" s="233"/>
      <c r="O127" s="234"/>
      <c r="P127" s="233"/>
      <c r="Q127" s="234">
        <v>115.76</v>
      </c>
      <c r="R127" s="233">
        <v>95.99</v>
      </c>
      <c r="S127" s="233">
        <v>19.77</v>
      </c>
      <c r="T127" s="234"/>
      <c r="U127" s="233"/>
      <c r="V127" s="234">
        <v>1.08</v>
      </c>
      <c r="W127" s="233"/>
      <c r="X127" s="233"/>
      <c r="Y127" s="233">
        <v>1.08</v>
      </c>
    </row>
    <row r="128" spans="1:25" ht="26.1" customHeight="1">
      <c r="A128" s="232" t="s">
        <v>557</v>
      </c>
      <c r="B128" s="233">
        <v>262</v>
      </c>
      <c r="C128" s="234"/>
      <c r="D128" s="233"/>
      <c r="E128" s="233"/>
      <c r="F128" s="233"/>
      <c r="G128" s="233"/>
      <c r="H128" s="234"/>
      <c r="I128" s="233"/>
      <c r="J128" s="233"/>
      <c r="K128" s="233"/>
      <c r="L128" s="233"/>
      <c r="M128" s="233"/>
      <c r="N128" s="233"/>
      <c r="O128" s="234"/>
      <c r="P128" s="233"/>
      <c r="Q128" s="234">
        <v>258.39999999999998</v>
      </c>
      <c r="R128" s="233">
        <v>236.7</v>
      </c>
      <c r="S128" s="233">
        <v>21.7</v>
      </c>
      <c r="T128" s="234"/>
      <c r="U128" s="233"/>
      <c r="V128" s="234">
        <v>3.6</v>
      </c>
      <c r="W128" s="233"/>
      <c r="X128" s="233"/>
      <c r="Y128" s="233">
        <v>3.6</v>
      </c>
    </row>
    <row r="129" spans="1:25" ht="26.1" customHeight="1">
      <c r="A129" s="232" t="s">
        <v>558</v>
      </c>
      <c r="B129" s="234">
        <v>262</v>
      </c>
      <c r="C129" s="234"/>
      <c r="D129" s="233"/>
      <c r="E129" s="233"/>
      <c r="F129" s="233"/>
      <c r="G129" s="233"/>
      <c r="H129" s="234"/>
      <c r="I129" s="233"/>
      <c r="J129" s="233"/>
      <c r="K129" s="233"/>
      <c r="L129" s="233"/>
      <c r="M129" s="233"/>
      <c r="N129" s="233"/>
      <c r="O129" s="234"/>
      <c r="P129" s="233"/>
      <c r="Q129" s="234">
        <v>258.39999999999998</v>
      </c>
      <c r="R129" s="233">
        <v>236.7</v>
      </c>
      <c r="S129" s="233">
        <v>21.7</v>
      </c>
      <c r="T129" s="234"/>
      <c r="U129" s="233"/>
      <c r="V129" s="234">
        <v>3.6</v>
      </c>
      <c r="W129" s="233"/>
      <c r="X129" s="233"/>
      <c r="Y129" s="233">
        <v>3.6</v>
      </c>
    </row>
    <row r="130" spans="1:25" ht="26.1" customHeight="1">
      <c r="A130" s="232" t="s">
        <v>559</v>
      </c>
      <c r="B130" s="233">
        <v>841.17330000000004</v>
      </c>
      <c r="C130" s="234">
        <v>142.82579999999999</v>
      </c>
      <c r="D130" s="233">
        <v>108.1258</v>
      </c>
      <c r="E130" s="233"/>
      <c r="F130" s="233"/>
      <c r="G130" s="233">
        <v>34.700000000000003</v>
      </c>
      <c r="H130" s="234">
        <v>15.4</v>
      </c>
      <c r="I130" s="233">
        <v>13.38</v>
      </c>
      <c r="J130" s="233"/>
      <c r="K130" s="233"/>
      <c r="L130" s="233">
        <v>1.6</v>
      </c>
      <c r="M130" s="233"/>
      <c r="N130" s="233">
        <v>0.42</v>
      </c>
      <c r="O130" s="234"/>
      <c r="P130" s="233"/>
      <c r="Q130" s="234">
        <v>680.72749999999996</v>
      </c>
      <c r="R130" s="233">
        <v>659.74749999999995</v>
      </c>
      <c r="S130" s="233">
        <v>20.98</v>
      </c>
      <c r="T130" s="234"/>
      <c r="U130" s="233"/>
      <c r="V130" s="234">
        <v>2.2200000000000002</v>
      </c>
      <c r="W130" s="233"/>
      <c r="X130" s="233"/>
      <c r="Y130" s="233">
        <v>2.2200000000000002</v>
      </c>
    </row>
    <row r="131" spans="1:25" ht="26.1" customHeight="1">
      <c r="A131" s="232" t="s">
        <v>560</v>
      </c>
      <c r="B131" s="233">
        <v>700.88099999999997</v>
      </c>
      <c r="C131" s="234">
        <v>73.17</v>
      </c>
      <c r="D131" s="233">
        <v>38.47</v>
      </c>
      <c r="E131" s="233"/>
      <c r="F131" s="233"/>
      <c r="G131" s="233">
        <v>34.700000000000003</v>
      </c>
      <c r="H131" s="234">
        <v>6.4</v>
      </c>
      <c r="I131" s="233">
        <v>4.62</v>
      </c>
      <c r="J131" s="233"/>
      <c r="K131" s="233"/>
      <c r="L131" s="233">
        <v>1.6</v>
      </c>
      <c r="M131" s="233"/>
      <c r="N131" s="233">
        <v>0.18</v>
      </c>
      <c r="O131" s="234"/>
      <c r="P131" s="233"/>
      <c r="Q131" s="234">
        <v>619.09100000000001</v>
      </c>
      <c r="R131" s="233">
        <v>601.07100000000003</v>
      </c>
      <c r="S131" s="233">
        <v>18.02</v>
      </c>
      <c r="T131" s="234"/>
      <c r="U131" s="233"/>
      <c r="V131" s="234">
        <v>2.2200000000000002</v>
      </c>
      <c r="W131" s="233"/>
      <c r="X131" s="233"/>
      <c r="Y131" s="233">
        <v>2.2200000000000002</v>
      </c>
    </row>
    <row r="132" spans="1:25" ht="26.1" customHeight="1">
      <c r="A132" s="232" t="s">
        <v>561</v>
      </c>
      <c r="B132" s="234">
        <v>79.930000000000007</v>
      </c>
      <c r="C132" s="234">
        <v>73.17</v>
      </c>
      <c r="D132" s="233">
        <v>38.47</v>
      </c>
      <c r="E132" s="233"/>
      <c r="F132" s="233"/>
      <c r="G132" s="233">
        <v>34.700000000000003</v>
      </c>
      <c r="H132" s="234">
        <v>6.4</v>
      </c>
      <c r="I132" s="233">
        <v>4.62</v>
      </c>
      <c r="J132" s="233"/>
      <c r="K132" s="233"/>
      <c r="L132" s="233">
        <v>1.6</v>
      </c>
      <c r="M132" s="233"/>
      <c r="N132" s="233">
        <v>0.18</v>
      </c>
      <c r="O132" s="234"/>
      <c r="P132" s="233"/>
      <c r="Q132" s="234"/>
      <c r="R132" s="233"/>
      <c r="S132" s="233"/>
      <c r="T132" s="234"/>
      <c r="U132" s="233"/>
      <c r="V132" s="234">
        <v>0.36</v>
      </c>
      <c r="W132" s="233"/>
      <c r="X132" s="233"/>
      <c r="Y132" s="233">
        <v>0.36</v>
      </c>
    </row>
    <row r="133" spans="1:25" ht="26.1" customHeight="1">
      <c r="A133" s="232" t="s">
        <v>562</v>
      </c>
      <c r="B133" s="234">
        <v>620.95100000000002</v>
      </c>
      <c r="C133" s="234"/>
      <c r="D133" s="233"/>
      <c r="E133" s="233"/>
      <c r="F133" s="233"/>
      <c r="G133" s="233"/>
      <c r="H133" s="234"/>
      <c r="I133" s="233"/>
      <c r="J133" s="233"/>
      <c r="K133" s="233"/>
      <c r="L133" s="233"/>
      <c r="M133" s="233"/>
      <c r="N133" s="233"/>
      <c r="O133" s="234"/>
      <c r="P133" s="233"/>
      <c r="Q133" s="234">
        <v>619.09100000000001</v>
      </c>
      <c r="R133" s="233">
        <v>601.07100000000003</v>
      </c>
      <c r="S133" s="233">
        <v>18.02</v>
      </c>
      <c r="T133" s="234"/>
      <c r="U133" s="233"/>
      <c r="V133" s="234">
        <v>1.86</v>
      </c>
      <c r="W133" s="233"/>
      <c r="X133" s="233"/>
      <c r="Y133" s="233">
        <v>1.86</v>
      </c>
    </row>
    <row r="134" spans="1:25" ht="26.1" customHeight="1">
      <c r="A134" s="232" t="s">
        <v>563</v>
      </c>
      <c r="B134" s="233">
        <v>111.29649999999999</v>
      </c>
      <c r="C134" s="234">
        <v>44.01</v>
      </c>
      <c r="D134" s="233">
        <v>44.01</v>
      </c>
      <c r="E134" s="233"/>
      <c r="F134" s="233"/>
      <c r="G134" s="233"/>
      <c r="H134" s="234">
        <v>5.65</v>
      </c>
      <c r="I134" s="233">
        <v>5.5</v>
      </c>
      <c r="J134" s="233"/>
      <c r="K134" s="233"/>
      <c r="L134" s="233"/>
      <c r="M134" s="233"/>
      <c r="N134" s="233">
        <v>0.15</v>
      </c>
      <c r="O134" s="234"/>
      <c r="P134" s="233"/>
      <c r="Q134" s="234">
        <v>61.636499999999998</v>
      </c>
      <c r="R134" s="233">
        <v>58.676499999999997</v>
      </c>
      <c r="S134" s="233">
        <v>2.96</v>
      </c>
      <c r="T134" s="234"/>
      <c r="U134" s="233"/>
      <c r="V134" s="234"/>
      <c r="W134" s="233"/>
      <c r="X134" s="233"/>
      <c r="Y134" s="233"/>
    </row>
    <row r="135" spans="1:25" ht="26.1" customHeight="1">
      <c r="A135" s="232" t="s">
        <v>652</v>
      </c>
      <c r="B135" s="234">
        <v>49.66</v>
      </c>
      <c r="C135" s="234">
        <v>44.01</v>
      </c>
      <c r="D135" s="233">
        <v>44.01</v>
      </c>
      <c r="E135" s="233"/>
      <c r="F135" s="233"/>
      <c r="G135" s="233"/>
      <c r="H135" s="234">
        <v>5.65</v>
      </c>
      <c r="I135" s="233">
        <v>5.5</v>
      </c>
      <c r="J135" s="233"/>
      <c r="K135" s="233"/>
      <c r="L135" s="233"/>
      <c r="M135" s="233"/>
      <c r="N135" s="233">
        <v>0.15</v>
      </c>
      <c r="O135" s="234"/>
      <c r="P135" s="233"/>
      <c r="Q135" s="234"/>
      <c r="R135" s="233"/>
      <c r="S135" s="233"/>
      <c r="T135" s="234"/>
      <c r="U135" s="233"/>
      <c r="V135" s="234"/>
      <c r="W135" s="233"/>
      <c r="X135" s="233"/>
      <c r="Y135" s="233"/>
    </row>
    <row r="136" spans="1:25" ht="26.1" customHeight="1">
      <c r="A136" s="232" t="s">
        <v>564</v>
      </c>
      <c r="B136" s="234">
        <v>61.636499999999998</v>
      </c>
      <c r="C136" s="234"/>
      <c r="D136" s="233"/>
      <c r="E136" s="233"/>
      <c r="F136" s="233"/>
      <c r="G136" s="233"/>
      <c r="H136" s="234"/>
      <c r="I136" s="233"/>
      <c r="J136" s="233"/>
      <c r="K136" s="233"/>
      <c r="L136" s="233"/>
      <c r="M136" s="233"/>
      <c r="N136" s="233"/>
      <c r="O136" s="234"/>
      <c r="P136" s="233"/>
      <c r="Q136" s="234">
        <v>61.636499999999998</v>
      </c>
      <c r="R136" s="233">
        <v>58.676499999999997</v>
      </c>
      <c r="S136" s="233">
        <v>2.96</v>
      </c>
      <c r="T136" s="234"/>
      <c r="U136" s="233"/>
      <c r="V136" s="234"/>
      <c r="W136" s="233"/>
      <c r="X136" s="233"/>
      <c r="Y136" s="233"/>
    </row>
    <row r="137" spans="1:25" ht="26.1" customHeight="1">
      <c r="A137" s="232" t="s">
        <v>565</v>
      </c>
      <c r="B137" s="233">
        <v>28.995799999999999</v>
      </c>
      <c r="C137" s="234">
        <v>25.645800000000001</v>
      </c>
      <c r="D137" s="233">
        <v>25.645800000000001</v>
      </c>
      <c r="E137" s="233"/>
      <c r="F137" s="233"/>
      <c r="G137" s="233"/>
      <c r="H137" s="234">
        <v>3.35</v>
      </c>
      <c r="I137" s="233">
        <v>3.26</v>
      </c>
      <c r="J137" s="233"/>
      <c r="K137" s="233"/>
      <c r="L137" s="233"/>
      <c r="M137" s="233"/>
      <c r="N137" s="233">
        <v>0.09</v>
      </c>
      <c r="O137" s="234"/>
      <c r="P137" s="233"/>
      <c r="Q137" s="234"/>
      <c r="R137" s="233"/>
      <c r="S137" s="233"/>
      <c r="T137" s="234"/>
      <c r="U137" s="233"/>
      <c r="V137" s="234"/>
      <c r="W137" s="233"/>
      <c r="X137" s="233"/>
      <c r="Y137" s="233"/>
    </row>
    <row r="138" spans="1:25" ht="26.1" customHeight="1">
      <c r="A138" s="232" t="s">
        <v>653</v>
      </c>
      <c r="B138" s="234">
        <v>28.995799999999999</v>
      </c>
      <c r="C138" s="234">
        <v>25.645800000000001</v>
      </c>
      <c r="D138" s="233">
        <v>25.645800000000001</v>
      </c>
      <c r="E138" s="233"/>
      <c r="F138" s="233"/>
      <c r="G138" s="233"/>
      <c r="H138" s="234">
        <v>3.35</v>
      </c>
      <c r="I138" s="233">
        <v>3.26</v>
      </c>
      <c r="J138" s="233"/>
      <c r="K138" s="233"/>
      <c r="L138" s="233"/>
      <c r="M138" s="233"/>
      <c r="N138" s="233">
        <v>0.09</v>
      </c>
      <c r="O138" s="234"/>
      <c r="P138" s="233"/>
      <c r="Q138" s="234"/>
      <c r="R138" s="233"/>
      <c r="S138" s="233"/>
      <c r="T138" s="234"/>
      <c r="U138" s="233"/>
      <c r="V138" s="234"/>
      <c r="W138" s="233"/>
      <c r="X138" s="233"/>
      <c r="Y138" s="233"/>
    </row>
    <row r="139" spans="1:25" ht="26.1" customHeight="1">
      <c r="A139" s="232" t="s">
        <v>566</v>
      </c>
      <c r="B139" s="233">
        <v>200.74</v>
      </c>
      <c r="C139" s="234">
        <v>59.76</v>
      </c>
      <c r="D139" s="233">
        <v>59.76</v>
      </c>
      <c r="E139" s="233"/>
      <c r="F139" s="233"/>
      <c r="G139" s="233"/>
      <c r="H139" s="234">
        <v>6.93</v>
      </c>
      <c r="I139" s="233">
        <v>6.72</v>
      </c>
      <c r="J139" s="233"/>
      <c r="K139" s="233"/>
      <c r="L139" s="233"/>
      <c r="M139" s="233"/>
      <c r="N139" s="233">
        <v>0.21</v>
      </c>
      <c r="O139" s="234"/>
      <c r="P139" s="233"/>
      <c r="Q139" s="234">
        <v>134.05000000000001</v>
      </c>
      <c r="R139" s="233">
        <v>125.45</v>
      </c>
      <c r="S139" s="233">
        <v>8.6</v>
      </c>
      <c r="T139" s="234"/>
      <c r="U139" s="233"/>
      <c r="V139" s="234"/>
      <c r="W139" s="233"/>
      <c r="X139" s="233"/>
      <c r="Y139" s="233"/>
    </row>
    <row r="140" spans="1:25" ht="26.1" customHeight="1">
      <c r="A140" s="232" t="s">
        <v>654</v>
      </c>
      <c r="B140" s="233">
        <v>200.74</v>
      </c>
      <c r="C140" s="234">
        <v>59.76</v>
      </c>
      <c r="D140" s="233">
        <v>59.76</v>
      </c>
      <c r="E140" s="233"/>
      <c r="F140" s="233"/>
      <c r="G140" s="233"/>
      <c r="H140" s="234">
        <v>6.93</v>
      </c>
      <c r="I140" s="233">
        <v>6.72</v>
      </c>
      <c r="J140" s="233"/>
      <c r="K140" s="233"/>
      <c r="L140" s="233"/>
      <c r="M140" s="233"/>
      <c r="N140" s="233">
        <v>0.21</v>
      </c>
      <c r="O140" s="234"/>
      <c r="P140" s="233"/>
      <c r="Q140" s="234">
        <v>134.05000000000001</v>
      </c>
      <c r="R140" s="233">
        <v>125.45</v>
      </c>
      <c r="S140" s="233">
        <v>8.6</v>
      </c>
      <c r="T140" s="234"/>
      <c r="U140" s="233"/>
      <c r="V140" s="234"/>
      <c r="W140" s="233"/>
      <c r="X140" s="233"/>
      <c r="Y140" s="233"/>
    </row>
    <row r="141" spans="1:25" ht="26.1" customHeight="1">
      <c r="A141" s="232" t="s">
        <v>567</v>
      </c>
      <c r="B141" s="234">
        <v>66.69</v>
      </c>
      <c r="C141" s="234">
        <v>59.76</v>
      </c>
      <c r="D141" s="233">
        <v>59.76</v>
      </c>
      <c r="E141" s="233"/>
      <c r="F141" s="233"/>
      <c r="G141" s="233"/>
      <c r="H141" s="234">
        <v>6.93</v>
      </c>
      <c r="I141" s="233">
        <v>6.72</v>
      </c>
      <c r="J141" s="233"/>
      <c r="K141" s="233"/>
      <c r="L141" s="233"/>
      <c r="M141" s="233"/>
      <c r="N141" s="233">
        <v>0.21</v>
      </c>
      <c r="O141" s="234"/>
      <c r="P141" s="233"/>
      <c r="Q141" s="234"/>
      <c r="R141" s="233"/>
      <c r="S141" s="233"/>
      <c r="T141" s="234"/>
      <c r="U141" s="233"/>
      <c r="V141" s="234"/>
      <c r="W141" s="233"/>
      <c r="X141" s="233"/>
      <c r="Y141" s="233"/>
    </row>
    <row r="142" spans="1:25" ht="26.1" customHeight="1">
      <c r="A142" s="232" t="s">
        <v>568</v>
      </c>
      <c r="B142" s="234">
        <v>134.05000000000001</v>
      </c>
      <c r="C142" s="234"/>
      <c r="D142" s="233"/>
      <c r="E142" s="233"/>
      <c r="F142" s="233"/>
      <c r="G142" s="233"/>
      <c r="H142" s="234"/>
      <c r="I142" s="233"/>
      <c r="J142" s="233"/>
      <c r="K142" s="233"/>
      <c r="L142" s="233"/>
      <c r="M142" s="233"/>
      <c r="N142" s="233"/>
      <c r="O142" s="234"/>
      <c r="P142" s="233"/>
      <c r="Q142" s="234">
        <v>134.05000000000001</v>
      </c>
      <c r="R142" s="233">
        <v>125.45</v>
      </c>
      <c r="S142" s="233">
        <v>8.6</v>
      </c>
      <c r="T142" s="234"/>
      <c r="U142" s="233"/>
      <c r="V142" s="234"/>
      <c r="W142" s="233"/>
      <c r="X142" s="233"/>
      <c r="Y142" s="233"/>
    </row>
    <row r="143" spans="1:25" ht="26.1" customHeight="1">
      <c r="A143" s="232" t="s">
        <v>569</v>
      </c>
      <c r="B143" s="233">
        <v>100.2974</v>
      </c>
      <c r="C143" s="234">
        <v>37.627400000000002</v>
      </c>
      <c r="D143" s="233">
        <v>37.627400000000002</v>
      </c>
      <c r="E143" s="233"/>
      <c r="F143" s="233"/>
      <c r="G143" s="233"/>
      <c r="H143" s="234">
        <v>4.6900000000000004</v>
      </c>
      <c r="I143" s="233">
        <v>4.54</v>
      </c>
      <c r="J143" s="233"/>
      <c r="K143" s="233"/>
      <c r="L143" s="233"/>
      <c r="M143" s="233"/>
      <c r="N143" s="233">
        <v>0.15</v>
      </c>
      <c r="O143" s="234"/>
      <c r="P143" s="233"/>
      <c r="Q143" s="234">
        <v>57.98</v>
      </c>
      <c r="R143" s="233">
        <v>56.62</v>
      </c>
      <c r="S143" s="233">
        <v>1.36</v>
      </c>
      <c r="T143" s="234"/>
      <c r="U143" s="233"/>
      <c r="V143" s="234"/>
      <c r="W143" s="233"/>
      <c r="X143" s="233"/>
      <c r="Y143" s="233"/>
    </row>
    <row r="144" spans="1:25" ht="26.1" customHeight="1">
      <c r="A144" s="232" t="s">
        <v>570</v>
      </c>
      <c r="B144" s="233">
        <v>100.2974</v>
      </c>
      <c r="C144" s="234">
        <v>37.627400000000002</v>
      </c>
      <c r="D144" s="233">
        <v>37.627400000000002</v>
      </c>
      <c r="E144" s="233"/>
      <c r="F144" s="233"/>
      <c r="G144" s="233"/>
      <c r="H144" s="234">
        <v>4.6900000000000004</v>
      </c>
      <c r="I144" s="233">
        <v>4.54</v>
      </c>
      <c r="J144" s="233"/>
      <c r="K144" s="233"/>
      <c r="L144" s="233"/>
      <c r="M144" s="233"/>
      <c r="N144" s="233">
        <v>0.15</v>
      </c>
      <c r="O144" s="234"/>
      <c r="P144" s="233"/>
      <c r="Q144" s="234">
        <v>57.98</v>
      </c>
      <c r="R144" s="233">
        <v>56.62</v>
      </c>
      <c r="S144" s="233">
        <v>1.36</v>
      </c>
      <c r="T144" s="234"/>
      <c r="U144" s="233"/>
      <c r="V144" s="234"/>
      <c r="W144" s="233"/>
      <c r="X144" s="233"/>
      <c r="Y144" s="233"/>
    </row>
    <row r="145" spans="1:25" ht="26.1" customHeight="1">
      <c r="A145" s="232" t="s">
        <v>571</v>
      </c>
      <c r="B145" s="234">
        <v>42.317399999999999</v>
      </c>
      <c r="C145" s="234">
        <v>37.627400000000002</v>
      </c>
      <c r="D145" s="233">
        <v>37.627400000000002</v>
      </c>
      <c r="E145" s="233"/>
      <c r="F145" s="233"/>
      <c r="G145" s="233"/>
      <c r="H145" s="234">
        <v>4.6900000000000004</v>
      </c>
      <c r="I145" s="233">
        <v>4.54</v>
      </c>
      <c r="J145" s="233"/>
      <c r="K145" s="233"/>
      <c r="L145" s="233"/>
      <c r="M145" s="233"/>
      <c r="N145" s="233">
        <v>0.15</v>
      </c>
      <c r="O145" s="234"/>
      <c r="P145" s="233"/>
      <c r="Q145" s="234"/>
      <c r="R145" s="233"/>
      <c r="S145" s="233"/>
      <c r="T145" s="234"/>
      <c r="U145" s="233"/>
      <c r="V145" s="234"/>
      <c r="W145" s="233"/>
      <c r="X145" s="233"/>
      <c r="Y145" s="233"/>
    </row>
    <row r="146" spans="1:25" ht="26.1" customHeight="1">
      <c r="A146" s="232" t="s">
        <v>572</v>
      </c>
      <c r="B146" s="234">
        <v>57.98</v>
      </c>
      <c r="C146" s="234"/>
      <c r="D146" s="233"/>
      <c r="E146" s="233"/>
      <c r="F146" s="233"/>
      <c r="G146" s="233"/>
      <c r="H146" s="234"/>
      <c r="I146" s="233"/>
      <c r="J146" s="233"/>
      <c r="K146" s="233"/>
      <c r="L146" s="233"/>
      <c r="M146" s="233"/>
      <c r="N146" s="233"/>
      <c r="O146" s="234"/>
      <c r="P146" s="233"/>
      <c r="Q146" s="234">
        <v>57.98</v>
      </c>
      <c r="R146" s="233">
        <v>56.62</v>
      </c>
      <c r="S146" s="233">
        <v>1.36</v>
      </c>
      <c r="T146" s="234"/>
      <c r="U146" s="233"/>
      <c r="V146" s="234"/>
      <c r="W146" s="233"/>
      <c r="X146" s="233"/>
      <c r="Y146" s="233"/>
    </row>
    <row r="147" spans="1:25" ht="26.1" customHeight="1">
      <c r="A147" s="232" t="s">
        <v>573</v>
      </c>
      <c r="B147" s="233">
        <v>1354.098</v>
      </c>
      <c r="C147" s="234">
        <v>458.82679999999999</v>
      </c>
      <c r="D147" s="233"/>
      <c r="E147" s="233"/>
      <c r="F147" s="233">
        <v>458.82679999999999</v>
      </c>
      <c r="G147" s="233"/>
      <c r="H147" s="234"/>
      <c r="I147" s="233"/>
      <c r="J147" s="233"/>
      <c r="K147" s="233"/>
      <c r="L147" s="233"/>
      <c r="M147" s="233"/>
      <c r="N147" s="233"/>
      <c r="O147" s="234"/>
      <c r="P147" s="233"/>
      <c r="Q147" s="234">
        <v>895.27120000000002</v>
      </c>
      <c r="R147" s="233">
        <v>895.27120000000002</v>
      </c>
      <c r="S147" s="233"/>
      <c r="T147" s="234"/>
      <c r="U147" s="233"/>
      <c r="V147" s="234"/>
      <c r="W147" s="233"/>
      <c r="X147" s="233"/>
      <c r="Y147" s="233"/>
    </row>
    <row r="148" spans="1:25" ht="26.1" customHeight="1">
      <c r="A148" s="232" t="s">
        <v>574</v>
      </c>
      <c r="B148" s="233">
        <v>1354.098</v>
      </c>
      <c r="C148" s="234">
        <v>458.82679999999999</v>
      </c>
      <c r="D148" s="233"/>
      <c r="E148" s="233"/>
      <c r="F148" s="233">
        <v>458.82679999999999</v>
      </c>
      <c r="G148" s="233"/>
      <c r="H148" s="234"/>
      <c r="I148" s="233"/>
      <c r="J148" s="233"/>
      <c r="K148" s="233"/>
      <c r="L148" s="233"/>
      <c r="M148" s="233"/>
      <c r="N148" s="233"/>
      <c r="O148" s="234"/>
      <c r="P148" s="233"/>
      <c r="Q148" s="234">
        <v>895.27120000000002</v>
      </c>
      <c r="R148" s="233">
        <v>895.27120000000002</v>
      </c>
      <c r="S148" s="233"/>
      <c r="T148" s="234"/>
      <c r="U148" s="233"/>
      <c r="V148" s="234"/>
      <c r="W148" s="233"/>
      <c r="X148" s="233"/>
      <c r="Y148" s="233"/>
    </row>
    <row r="149" spans="1:25" ht="26.1" customHeight="1">
      <c r="A149" s="232" t="s">
        <v>575</v>
      </c>
      <c r="B149" s="234">
        <v>1354.098</v>
      </c>
      <c r="C149" s="234">
        <v>458.82679999999999</v>
      </c>
      <c r="D149" s="233"/>
      <c r="E149" s="233"/>
      <c r="F149" s="233">
        <v>458.82679999999999</v>
      </c>
      <c r="G149" s="233"/>
      <c r="H149" s="234"/>
      <c r="I149" s="233"/>
      <c r="J149" s="233"/>
      <c r="K149" s="233"/>
      <c r="L149" s="233"/>
      <c r="M149" s="233"/>
      <c r="N149" s="233"/>
      <c r="O149" s="234"/>
      <c r="P149" s="233"/>
      <c r="Q149" s="234">
        <v>895.27120000000002</v>
      </c>
      <c r="R149" s="233">
        <v>895.27120000000002</v>
      </c>
      <c r="S149" s="233"/>
      <c r="T149" s="234"/>
      <c r="U149" s="233"/>
      <c r="V149" s="234"/>
      <c r="W149" s="233"/>
      <c r="X149" s="233"/>
      <c r="Y149" s="233"/>
    </row>
    <row r="150" spans="1:25" ht="26.1" customHeight="1">
      <c r="A150" s="232" t="s">
        <v>576</v>
      </c>
      <c r="B150" s="233">
        <v>235.02369999999999</v>
      </c>
      <c r="C150" s="234">
        <v>68.72</v>
      </c>
      <c r="D150" s="233">
        <v>56.03</v>
      </c>
      <c r="E150" s="233"/>
      <c r="F150" s="233"/>
      <c r="G150" s="233">
        <v>12.69</v>
      </c>
      <c r="H150" s="234">
        <v>12.96</v>
      </c>
      <c r="I150" s="233">
        <v>11.15</v>
      </c>
      <c r="J150" s="233"/>
      <c r="K150" s="233"/>
      <c r="L150" s="233">
        <v>1.6</v>
      </c>
      <c r="M150" s="233"/>
      <c r="N150" s="233">
        <v>0.21</v>
      </c>
      <c r="O150" s="234"/>
      <c r="P150" s="233"/>
      <c r="Q150" s="234">
        <v>153.34370000000001</v>
      </c>
      <c r="R150" s="233">
        <v>150.11369999999999</v>
      </c>
      <c r="S150" s="233">
        <v>3.23</v>
      </c>
      <c r="T150" s="234"/>
      <c r="U150" s="233"/>
      <c r="V150" s="234"/>
      <c r="W150" s="233"/>
      <c r="X150" s="233"/>
      <c r="Y150" s="233"/>
    </row>
    <row r="151" spans="1:25" ht="26.1" customHeight="1">
      <c r="A151" s="232" t="s">
        <v>577</v>
      </c>
      <c r="B151" s="233">
        <v>235.02369999999999</v>
      </c>
      <c r="C151" s="234">
        <v>68.72</v>
      </c>
      <c r="D151" s="233">
        <v>56.03</v>
      </c>
      <c r="E151" s="233"/>
      <c r="F151" s="233"/>
      <c r="G151" s="233">
        <v>12.69</v>
      </c>
      <c r="H151" s="234">
        <v>12.96</v>
      </c>
      <c r="I151" s="233">
        <v>11.15</v>
      </c>
      <c r="J151" s="233"/>
      <c r="K151" s="233"/>
      <c r="L151" s="233">
        <v>1.6</v>
      </c>
      <c r="M151" s="233"/>
      <c r="N151" s="233">
        <v>0.21</v>
      </c>
      <c r="O151" s="234"/>
      <c r="P151" s="233"/>
      <c r="Q151" s="234">
        <v>153.34370000000001</v>
      </c>
      <c r="R151" s="233">
        <v>150.11369999999999</v>
      </c>
      <c r="S151" s="233">
        <v>3.23</v>
      </c>
      <c r="T151" s="234"/>
      <c r="U151" s="233"/>
      <c r="V151" s="234"/>
      <c r="W151" s="233"/>
      <c r="X151" s="233"/>
      <c r="Y151" s="233"/>
    </row>
    <row r="152" spans="1:25" ht="26.1" customHeight="1">
      <c r="A152" s="232" t="s">
        <v>578</v>
      </c>
      <c r="B152" s="234">
        <v>81.680000000000007</v>
      </c>
      <c r="C152" s="234">
        <v>68.72</v>
      </c>
      <c r="D152" s="233">
        <v>56.03</v>
      </c>
      <c r="E152" s="233"/>
      <c r="F152" s="233"/>
      <c r="G152" s="233">
        <v>12.69</v>
      </c>
      <c r="H152" s="234">
        <v>12.96</v>
      </c>
      <c r="I152" s="233">
        <v>11.15</v>
      </c>
      <c r="J152" s="233"/>
      <c r="K152" s="233"/>
      <c r="L152" s="233">
        <v>1.6</v>
      </c>
      <c r="M152" s="233"/>
      <c r="N152" s="233">
        <v>0.21</v>
      </c>
      <c r="O152" s="234"/>
      <c r="P152" s="233"/>
      <c r="Q152" s="234"/>
      <c r="R152" s="233"/>
      <c r="S152" s="233"/>
      <c r="T152" s="234"/>
      <c r="U152" s="233"/>
      <c r="V152" s="234"/>
      <c r="W152" s="233"/>
      <c r="X152" s="233"/>
      <c r="Y152" s="233"/>
    </row>
    <row r="153" spans="1:25" ht="26.1" customHeight="1">
      <c r="A153" s="232" t="s">
        <v>579</v>
      </c>
      <c r="B153" s="234">
        <v>125.1537</v>
      </c>
      <c r="C153" s="234"/>
      <c r="D153" s="233"/>
      <c r="E153" s="233"/>
      <c r="F153" s="233"/>
      <c r="G153" s="233"/>
      <c r="H153" s="234"/>
      <c r="I153" s="233"/>
      <c r="J153" s="233"/>
      <c r="K153" s="233"/>
      <c r="L153" s="233"/>
      <c r="M153" s="233"/>
      <c r="N153" s="233"/>
      <c r="O153" s="234"/>
      <c r="P153" s="233"/>
      <c r="Q153" s="234">
        <v>125.1537</v>
      </c>
      <c r="R153" s="233">
        <v>122.6037</v>
      </c>
      <c r="S153" s="233">
        <v>2.5499999999999998</v>
      </c>
      <c r="T153" s="234"/>
      <c r="U153" s="233"/>
      <c r="V153" s="234"/>
      <c r="W153" s="233"/>
      <c r="X153" s="233"/>
      <c r="Y153" s="233"/>
    </row>
    <row r="154" spans="1:25" ht="26.1" customHeight="1">
      <c r="A154" s="232" t="s">
        <v>580</v>
      </c>
      <c r="B154" s="234">
        <v>28.19</v>
      </c>
      <c r="C154" s="234"/>
      <c r="D154" s="233"/>
      <c r="E154" s="233"/>
      <c r="F154" s="233"/>
      <c r="G154" s="233"/>
      <c r="H154" s="234"/>
      <c r="I154" s="233"/>
      <c r="J154" s="233"/>
      <c r="K154" s="233"/>
      <c r="L154" s="233"/>
      <c r="M154" s="233"/>
      <c r="N154" s="233"/>
      <c r="O154" s="234"/>
      <c r="P154" s="233"/>
      <c r="Q154" s="234">
        <v>28.19</v>
      </c>
      <c r="R154" s="233">
        <v>27.51</v>
      </c>
      <c r="S154" s="233">
        <v>0.68</v>
      </c>
      <c r="T154" s="234"/>
      <c r="U154" s="233"/>
      <c r="V154" s="234"/>
      <c r="W154" s="233"/>
      <c r="X154" s="233"/>
      <c r="Y154" s="233"/>
    </row>
    <row r="155" spans="1:25" ht="26.1" customHeight="1">
      <c r="A155" s="235" t="s">
        <v>9</v>
      </c>
      <c r="B155" s="236">
        <v>21773.777138000001</v>
      </c>
      <c r="C155" s="237">
        <v>6915.049814</v>
      </c>
      <c r="D155" s="236">
        <v>4652.1620499999999</v>
      </c>
      <c r="E155" s="236">
        <v>1373.7509640000001</v>
      </c>
      <c r="F155" s="236">
        <v>458.82679999999999</v>
      </c>
      <c r="G155" s="236">
        <v>430.31</v>
      </c>
      <c r="H155" s="237">
        <v>1199.5058670000001</v>
      </c>
      <c r="I155" s="236">
        <v>994.28586700000005</v>
      </c>
      <c r="J155" s="236"/>
      <c r="K155" s="236">
        <v>63.34</v>
      </c>
      <c r="L155" s="236">
        <v>115.5</v>
      </c>
      <c r="M155" s="236">
        <v>10.72</v>
      </c>
      <c r="N155" s="236">
        <v>15.66</v>
      </c>
      <c r="O155" s="237"/>
      <c r="P155" s="236"/>
      <c r="Q155" s="237">
        <v>12065.462012</v>
      </c>
      <c r="R155" s="236">
        <v>11635.822012000001</v>
      </c>
      <c r="S155" s="236">
        <v>429.64</v>
      </c>
      <c r="T155" s="237"/>
      <c r="U155" s="236"/>
      <c r="V155" s="237">
        <v>1593.7594449999999</v>
      </c>
      <c r="W155" s="236">
        <v>1109.9348399999999</v>
      </c>
      <c r="X155" s="236">
        <v>439.73460499999999</v>
      </c>
      <c r="Y155" s="236">
        <v>44.09</v>
      </c>
    </row>
  </sheetData>
  <mergeCells count="10">
    <mergeCell ref="A2:Y2"/>
    <mergeCell ref="A3:Y3"/>
    <mergeCell ref="A4:A5"/>
    <mergeCell ref="B4:B5"/>
    <mergeCell ref="C4:G4"/>
    <mergeCell ref="H4:N4"/>
    <mergeCell ref="O4:P4"/>
    <mergeCell ref="Q4:S4"/>
    <mergeCell ref="T4:U4"/>
    <mergeCell ref="V4:Y4"/>
  </mergeCells>
  <phoneticPr fontId="9" type="noConversion"/>
  <pageMargins left="0.70499998331069946" right="0.70499998331069946" top="0.74500000476837158" bottom="0.74500000476837158" header="0.31000000238418579" footer="0.31000000238418579"/>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11"/>
  <sheetViews>
    <sheetView showGridLines="0" zoomScale="120" workbookViewId="0">
      <selection activeCell="E22" sqref="E22"/>
    </sheetView>
  </sheetViews>
  <sheetFormatPr defaultColWidth="18" defaultRowHeight="14.25" customHeight="1"/>
  <cols>
    <col min="1" max="1" width="12.25" style="50" customWidth="1"/>
    <col min="2" max="2" width="16.25" style="50" customWidth="1"/>
    <col min="3" max="16384" width="18" style="50"/>
  </cols>
  <sheetData>
    <row r="1" spans="1:5" ht="19.5" customHeight="1">
      <c r="A1" s="91"/>
      <c r="E1" s="92"/>
    </row>
    <row r="2" spans="1:5" ht="24" customHeight="1">
      <c r="A2" s="274" t="s">
        <v>599</v>
      </c>
      <c r="B2" s="274"/>
      <c r="C2" s="274"/>
      <c r="D2" s="274"/>
      <c r="E2" s="274"/>
    </row>
    <row r="3" spans="1:5" ht="19.5" customHeight="1">
      <c r="A3" s="93"/>
      <c r="E3" s="100" t="s">
        <v>84</v>
      </c>
    </row>
    <row r="4" spans="1:5" ht="31.5" customHeight="1">
      <c r="A4" s="275" t="s">
        <v>44</v>
      </c>
      <c r="B4" s="276"/>
      <c r="C4" s="279" t="s">
        <v>1</v>
      </c>
      <c r="D4" s="281" t="s">
        <v>2</v>
      </c>
      <c r="E4" s="282"/>
    </row>
    <row r="5" spans="1:5" ht="38.25" customHeight="1">
      <c r="A5" s="277"/>
      <c r="B5" s="278"/>
      <c r="C5" s="280"/>
      <c r="D5" s="101" t="s">
        <v>5</v>
      </c>
      <c r="E5" s="102" t="s">
        <v>6</v>
      </c>
    </row>
    <row r="6" spans="1:5" ht="19.5" customHeight="1">
      <c r="A6" s="269" t="s">
        <v>45</v>
      </c>
      <c r="B6" s="270"/>
      <c r="C6" s="94"/>
      <c r="D6" s="95"/>
      <c r="E6" s="96" t="str">
        <f t="shared" ref="E6:E11" si="0">IFERROR($D6/C6,"")</f>
        <v/>
      </c>
    </row>
    <row r="7" spans="1:5" ht="19.5" customHeight="1">
      <c r="A7" s="271" t="s">
        <v>46</v>
      </c>
      <c r="B7" s="97" t="s">
        <v>42</v>
      </c>
      <c r="C7" s="98">
        <f>SUM(C8:C9)</f>
        <v>168</v>
      </c>
      <c r="D7" s="223">
        <f>SUM(D8:D9)</f>
        <v>183</v>
      </c>
      <c r="E7" s="96">
        <f t="shared" si="0"/>
        <v>1.0892857142857142</v>
      </c>
    </row>
    <row r="8" spans="1:5" ht="19.5" customHeight="1">
      <c r="A8" s="271"/>
      <c r="B8" s="97" t="s">
        <v>47</v>
      </c>
      <c r="C8" s="95"/>
      <c r="D8" s="224"/>
      <c r="E8" s="96" t="str">
        <f t="shared" si="0"/>
        <v/>
      </c>
    </row>
    <row r="9" spans="1:5" ht="19.5" customHeight="1">
      <c r="A9" s="271"/>
      <c r="B9" s="97" t="s">
        <v>48</v>
      </c>
      <c r="C9" s="95">
        <v>168</v>
      </c>
      <c r="D9" s="224">
        <v>183</v>
      </c>
      <c r="E9" s="96">
        <f t="shared" si="0"/>
        <v>1.0892857142857142</v>
      </c>
    </row>
    <row r="10" spans="1:5" ht="19.5" customHeight="1">
      <c r="A10" s="269" t="s">
        <v>49</v>
      </c>
      <c r="B10" s="270"/>
      <c r="C10" s="95">
        <v>10</v>
      </c>
      <c r="D10" s="224">
        <v>12</v>
      </c>
      <c r="E10" s="96">
        <f t="shared" si="0"/>
        <v>1.2</v>
      </c>
    </row>
    <row r="11" spans="1:5" ht="19.5" customHeight="1">
      <c r="A11" s="272" t="s">
        <v>14</v>
      </c>
      <c r="B11" s="273"/>
      <c r="C11" s="99">
        <f>SUM(C6:C7,C10)</f>
        <v>178</v>
      </c>
      <c r="D11" s="225">
        <f>SUM(D6:D7,D10)</f>
        <v>195</v>
      </c>
      <c r="E11" s="96">
        <f t="shared" si="0"/>
        <v>1.095505617977528</v>
      </c>
    </row>
  </sheetData>
  <mergeCells count="8">
    <mergeCell ref="A6:B6"/>
    <mergeCell ref="A7:A9"/>
    <mergeCell ref="A10:B10"/>
    <mergeCell ref="A11:B11"/>
    <mergeCell ref="A2:E2"/>
    <mergeCell ref="A4:B5"/>
    <mergeCell ref="C4:C5"/>
    <mergeCell ref="D4:E4"/>
  </mergeCells>
  <phoneticPr fontId="9" type="noConversion"/>
  <pageMargins left="0.74" right="0.74" top="0.78" bottom="0.78" header="0.32" footer="0.32"/>
  <pageSetup paperSize="9" orientation="landscape"/>
  <headerFooter>
    <oddHeader>&amp;L&amp;C&amp;R</oddHeader>
    <oddFooter>&amp;L&amp;C&amp;R</oddFooter>
    <evenHeader>&amp;L&amp;C&amp;R</evenHeader>
    <evenFooter>&amp;L&amp;C&amp;R</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autoPageBreaks="0"/>
  </sheetPr>
  <dimension ref="A1:E5"/>
  <sheetViews>
    <sheetView showZeros="0" topLeftCell="B1" workbookViewId="0">
      <selection activeCell="J24" sqref="J24"/>
    </sheetView>
  </sheetViews>
  <sheetFormatPr defaultRowHeight="15.75"/>
  <cols>
    <col min="1" max="1" width="41.875" style="6" customWidth="1"/>
    <col min="2" max="5" width="19.25" style="6" customWidth="1"/>
    <col min="6" max="256" width="9" style="1"/>
    <col min="257" max="257" width="41.875" style="1" customWidth="1"/>
    <col min="258" max="261" width="19.25" style="1" customWidth="1"/>
    <col min="262" max="512" width="9" style="1"/>
    <col min="513" max="513" width="41.875" style="1" customWidth="1"/>
    <col min="514" max="517" width="19.25" style="1" customWidth="1"/>
    <col min="518" max="768" width="9" style="1"/>
    <col min="769" max="769" width="41.875" style="1" customWidth="1"/>
    <col min="770" max="773" width="19.25" style="1" customWidth="1"/>
    <col min="774" max="1024" width="9" style="1"/>
    <col min="1025" max="1025" width="41.875" style="1" customWidth="1"/>
    <col min="1026" max="1029" width="19.25" style="1" customWidth="1"/>
    <col min="1030" max="1280" width="9" style="1"/>
    <col min="1281" max="1281" width="41.875" style="1" customWidth="1"/>
    <col min="1282" max="1285" width="19.25" style="1" customWidth="1"/>
    <col min="1286" max="1536" width="9" style="1"/>
    <col min="1537" max="1537" width="41.875" style="1" customWidth="1"/>
    <col min="1538" max="1541" width="19.25" style="1" customWidth="1"/>
    <col min="1542" max="1792" width="9" style="1"/>
    <col min="1793" max="1793" width="41.875" style="1" customWidth="1"/>
    <col min="1794" max="1797" width="19.25" style="1" customWidth="1"/>
    <col min="1798" max="2048" width="9" style="1"/>
    <col min="2049" max="2049" width="41.875" style="1" customWidth="1"/>
    <col min="2050" max="2053" width="19.25" style="1" customWidth="1"/>
    <col min="2054" max="2304" width="9" style="1"/>
    <col min="2305" max="2305" width="41.875" style="1" customWidth="1"/>
    <col min="2306" max="2309" width="19.25" style="1" customWidth="1"/>
    <col min="2310" max="2560" width="9" style="1"/>
    <col min="2561" max="2561" width="41.875" style="1" customWidth="1"/>
    <col min="2562" max="2565" width="19.25" style="1" customWidth="1"/>
    <col min="2566" max="2816" width="9" style="1"/>
    <col min="2817" max="2817" width="41.875" style="1" customWidth="1"/>
    <col min="2818" max="2821" width="19.25" style="1" customWidth="1"/>
    <col min="2822" max="3072" width="9" style="1"/>
    <col min="3073" max="3073" width="41.875" style="1" customWidth="1"/>
    <col min="3074" max="3077" width="19.25" style="1" customWidth="1"/>
    <col min="3078" max="3328" width="9" style="1"/>
    <col min="3329" max="3329" width="41.875" style="1" customWidth="1"/>
    <col min="3330" max="3333" width="19.25" style="1" customWidth="1"/>
    <col min="3334" max="3584" width="9" style="1"/>
    <col min="3585" max="3585" width="41.875" style="1" customWidth="1"/>
    <col min="3586" max="3589" width="19.25" style="1" customWidth="1"/>
    <col min="3590" max="3840" width="9" style="1"/>
    <col min="3841" max="3841" width="41.875" style="1" customWidth="1"/>
    <col min="3842" max="3845" width="19.25" style="1" customWidth="1"/>
    <col min="3846" max="4096" width="9" style="1"/>
    <col min="4097" max="4097" width="41.875" style="1" customWidth="1"/>
    <col min="4098" max="4101" width="19.25" style="1" customWidth="1"/>
    <col min="4102" max="4352" width="9" style="1"/>
    <col min="4353" max="4353" width="41.875" style="1" customWidth="1"/>
    <col min="4354" max="4357" width="19.25" style="1" customWidth="1"/>
    <col min="4358" max="4608" width="9" style="1"/>
    <col min="4609" max="4609" width="41.875" style="1" customWidth="1"/>
    <col min="4610" max="4613" width="19.25" style="1" customWidth="1"/>
    <col min="4614" max="4864" width="9" style="1"/>
    <col min="4865" max="4865" width="41.875" style="1" customWidth="1"/>
    <col min="4866" max="4869" width="19.25" style="1" customWidth="1"/>
    <col min="4870" max="5120" width="9" style="1"/>
    <col min="5121" max="5121" width="41.875" style="1" customWidth="1"/>
    <col min="5122" max="5125" width="19.25" style="1" customWidth="1"/>
    <col min="5126" max="5376" width="9" style="1"/>
    <col min="5377" max="5377" width="41.875" style="1" customWidth="1"/>
    <col min="5378" max="5381" width="19.25" style="1" customWidth="1"/>
    <col min="5382" max="5632" width="9" style="1"/>
    <col min="5633" max="5633" width="41.875" style="1" customWidth="1"/>
    <col min="5634" max="5637" width="19.25" style="1" customWidth="1"/>
    <col min="5638" max="5888" width="9" style="1"/>
    <col min="5889" max="5889" width="41.875" style="1" customWidth="1"/>
    <col min="5890" max="5893" width="19.25" style="1" customWidth="1"/>
    <col min="5894" max="6144" width="9" style="1"/>
    <col min="6145" max="6145" width="41.875" style="1" customWidth="1"/>
    <col min="6146" max="6149" width="19.25" style="1" customWidth="1"/>
    <col min="6150" max="6400" width="9" style="1"/>
    <col min="6401" max="6401" width="41.875" style="1" customWidth="1"/>
    <col min="6402" max="6405" width="19.25" style="1" customWidth="1"/>
    <col min="6406" max="6656" width="9" style="1"/>
    <col min="6657" max="6657" width="41.875" style="1" customWidth="1"/>
    <col min="6658" max="6661" width="19.25" style="1" customWidth="1"/>
    <col min="6662" max="6912" width="9" style="1"/>
    <col min="6913" max="6913" width="41.875" style="1" customWidth="1"/>
    <col min="6914" max="6917" width="19.25" style="1" customWidth="1"/>
    <col min="6918" max="7168" width="9" style="1"/>
    <col min="7169" max="7169" width="41.875" style="1" customWidth="1"/>
    <col min="7170" max="7173" width="19.25" style="1" customWidth="1"/>
    <col min="7174" max="7424" width="9" style="1"/>
    <col min="7425" max="7425" width="41.875" style="1" customWidth="1"/>
    <col min="7426" max="7429" width="19.25" style="1" customWidth="1"/>
    <col min="7430" max="7680" width="9" style="1"/>
    <col min="7681" max="7681" width="41.875" style="1" customWidth="1"/>
    <col min="7682" max="7685" width="19.25" style="1" customWidth="1"/>
    <col min="7686" max="7936" width="9" style="1"/>
    <col min="7937" max="7937" width="41.875" style="1" customWidth="1"/>
    <col min="7938" max="7941" width="19.25" style="1" customWidth="1"/>
    <col min="7942" max="8192" width="9" style="1"/>
    <col min="8193" max="8193" width="41.875" style="1" customWidth="1"/>
    <col min="8194" max="8197" width="19.25" style="1" customWidth="1"/>
    <col min="8198" max="8448" width="9" style="1"/>
    <col min="8449" max="8449" width="41.875" style="1" customWidth="1"/>
    <col min="8450" max="8453" width="19.25" style="1" customWidth="1"/>
    <col min="8454" max="8704" width="9" style="1"/>
    <col min="8705" max="8705" width="41.875" style="1" customWidth="1"/>
    <col min="8706" max="8709" width="19.25" style="1" customWidth="1"/>
    <col min="8710" max="8960" width="9" style="1"/>
    <col min="8961" max="8961" width="41.875" style="1" customWidth="1"/>
    <col min="8962" max="8965" width="19.25" style="1" customWidth="1"/>
    <col min="8966" max="9216" width="9" style="1"/>
    <col min="9217" max="9217" width="41.875" style="1" customWidth="1"/>
    <col min="9218" max="9221" width="19.25" style="1" customWidth="1"/>
    <col min="9222" max="9472" width="9" style="1"/>
    <col min="9473" max="9473" width="41.875" style="1" customWidth="1"/>
    <col min="9474" max="9477" width="19.25" style="1" customWidth="1"/>
    <col min="9478" max="9728" width="9" style="1"/>
    <col min="9729" max="9729" width="41.875" style="1" customWidth="1"/>
    <col min="9730" max="9733" width="19.25" style="1" customWidth="1"/>
    <col min="9734" max="9984" width="9" style="1"/>
    <col min="9985" max="9985" width="41.875" style="1" customWidth="1"/>
    <col min="9986" max="9989" width="19.25" style="1" customWidth="1"/>
    <col min="9990" max="10240" width="9" style="1"/>
    <col min="10241" max="10241" width="41.875" style="1" customWidth="1"/>
    <col min="10242" max="10245" width="19.25" style="1" customWidth="1"/>
    <col min="10246" max="10496" width="9" style="1"/>
    <col min="10497" max="10497" width="41.875" style="1" customWidth="1"/>
    <col min="10498" max="10501" width="19.25" style="1" customWidth="1"/>
    <col min="10502" max="10752" width="9" style="1"/>
    <col min="10753" max="10753" width="41.875" style="1" customWidth="1"/>
    <col min="10754" max="10757" width="19.25" style="1" customWidth="1"/>
    <col min="10758" max="11008" width="9" style="1"/>
    <col min="11009" max="11009" width="41.875" style="1" customWidth="1"/>
    <col min="11010" max="11013" width="19.25" style="1" customWidth="1"/>
    <col min="11014" max="11264" width="9" style="1"/>
    <col min="11265" max="11265" width="41.875" style="1" customWidth="1"/>
    <col min="11266" max="11269" width="19.25" style="1" customWidth="1"/>
    <col min="11270" max="11520" width="9" style="1"/>
    <col min="11521" max="11521" width="41.875" style="1" customWidth="1"/>
    <col min="11522" max="11525" width="19.25" style="1" customWidth="1"/>
    <col min="11526" max="11776" width="9" style="1"/>
    <col min="11777" max="11777" width="41.875" style="1" customWidth="1"/>
    <col min="11778" max="11781" width="19.25" style="1" customWidth="1"/>
    <col min="11782" max="12032" width="9" style="1"/>
    <col min="12033" max="12033" width="41.875" style="1" customWidth="1"/>
    <col min="12034" max="12037" width="19.25" style="1" customWidth="1"/>
    <col min="12038" max="12288" width="9" style="1"/>
    <col min="12289" max="12289" width="41.875" style="1" customWidth="1"/>
    <col min="12290" max="12293" width="19.25" style="1" customWidth="1"/>
    <col min="12294" max="12544" width="9" style="1"/>
    <col min="12545" max="12545" width="41.875" style="1" customWidth="1"/>
    <col min="12546" max="12549" width="19.25" style="1" customWidth="1"/>
    <col min="12550" max="12800" width="9" style="1"/>
    <col min="12801" max="12801" width="41.875" style="1" customWidth="1"/>
    <col min="12802" max="12805" width="19.25" style="1" customWidth="1"/>
    <col min="12806" max="13056" width="9" style="1"/>
    <col min="13057" max="13057" width="41.875" style="1" customWidth="1"/>
    <col min="13058" max="13061" width="19.25" style="1" customWidth="1"/>
    <col min="13062" max="13312" width="9" style="1"/>
    <col min="13313" max="13313" width="41.875" style="1" customWidth="1"/>
    <col min="13314" max="13317" width="19.25" style="1" customWidth="1"/>
    <col min="13318" max="13568" width="9" style="1"/>
    <col min="13569" max="13569" width="41.875" style="1" customWidth="1"/>
    <col min="13570" max="13573" width="19.25" style="1" customWidth="1"/>
    <col min="13574" max="13824" width="9" style="1"/>
    <col min="13825" max="13825" width="41.875" style="1" customWidth="1"/>
    <col min="13826" max="13829" width="19.25" style="1" customWidth="1"/>
    <col min="13830" max="14080" width="9" style="1"/>
    <col min="14081" max="14081" width="41.875" style="1" customWidth="1"/>
    <col min="14082" max="14085" width="19.25" style="1" customWidth="1"/>
    <col min="14086" max="14336" width="9" style="1"/>
    <col min="14337" max="14337" width="41.875" style="1" customWidth="1"/>
    <col min="14338" max="14341" width="19.25" style="1" customWidth="1"/>
    <col min="14342" max="14592" width="9" style="1"/>
    <col min="14593" max="14593" width="41.875" style="1" customWidth="1"/>
    <col min="14594" max="14597" width="19.25" style="1" customWidth="1"/>
    <col min="14598" max="14848" width="9" style="1"/>
    <col min="14849" max="14849" width="41.875" style="1" customWidth="1"/>
    <col min="14850" max="14853" width="19.25" style="1" customWidth="1"/>
    <col min="14854" max="15104" width="9" style="1"/>
    <col min="15105" max="15105" width="41.875" style="1" customWidth="1"/>
    <col min="15106" max="15109" width="19.25" style="1" customWidth="1"/>
    <col min="15110" max="15360" width="9" style="1"/>
    <col min="15361" max="15361" width="41.875" style="1" customWidth="1"/>
    <col min="15362" max="15365" width="19.25" style="1" customWidth="1"/>
    <col min="15366" max="15616" width="9" style="1"/>
    <col min="15617" max="15617" width="41.875" style="1" customWidth="1"/>
    <col min="15618" max="15621" width="19.25" style="1" customWidth="1"/>
    <col min="15622" max="15872" width="9" style="1"/>
    <col min="15873" max="15873" width="41.875" style="1" customWidth="1"/>
    <col min="15874" max="15877" width="19.25" style="1" customWidth="1"/>
    <col min="15878" max="16128" width="9" style="1"/>
    <col min="16129" max="16129" width="41.875" style="1" customWidth="1"/>
    <col min="16130" max="16133" width="19.25" style="1" customWidth="1"/>
    <col min="16134" max="16384" width="9" style="1"/>
  </cols>
  <sheetData>
    <row r="1" spans="1:5" ht="33" customHeight="1">
      <c r="A1" s="283" t="s">
        <v>261</v>
      </c>
      <c r="B1" s="283"/>
      <c r="C1" s="283"/>
      <c r="D1" s="283"/>
      <c r="E1" s="283"/>
    </row>
    <row r="2" spans="1:5" ht="21.75" customHeight="1">
      <c r="A2" s="2"/>
      <c r="B2" s="2"/>
      <c r="C2" s="2"/>
      <c r="D2" s="2"/>
      <c r="E2" s="3" t="s">
        <v>262</v>
      </c>
    </row>
    <row r="3" spans="1:5" ht="30" customHeight="1">
      <c r="A3" s="284" t="s">
        <v>43</v>
      </c>
      <c r="B3" s="285" t="s">
        <v>590</v>
      </c>
      <c r="C3" s="286"/>
      <c r="D3" s="285" t="s">
        <v>591</v>
      </c>
      <c r="E3" s="286"/>
    </row>
    <row r="4" spans="1:5" ht="30" customHeight="1">
      <c r="A4" s="284"/>
      <c r="B4" s="4" t="s">
        <v>51</v>
      </c>
      <c r="C4" s="4" t="s">
        <v>52</v>
      </c>
      <c r="D4" s="4" t="s">
        <v>51</v>
      </c>
      <c r="E4" s="4" t="s">
        <v>52</v>
      </c>
    </row>
    <row r="5" spans="1:5" ht="30" customHeight="1">
      <c r="A5" s="5" t="s">
        <v>53</v>
      </c>
      <c r="B5" s="7">
        <v>57440</v>
      </c>
      <c r="C5" s="8">
        <v>57440</v>
      </c>
      <c r="D5" s="7">
        <v>57304</v>
      </c>
      <c r="E5" s="8">
        <v>57304</v>
      </c>
    </row>
  </sheetData>
  <mergeCells count="4">
    <mergeCell ref="A1:E1"/>
    <mergeCell ref="A3:A4"/>
    <mergeCell ref="B3:C3"/>
    <mergeCell ref="D3:E3"/>
  </mergeCells>
  <phoneticPr fontId="9" type="noConversion"/>
  <printOptions horizontalCentered="1"/>
  <pageMargins left="0.9" right="0.75" top="0.75" bottom="0.75" header="0.51" footer="0.51"/>
  <pageSetup paperSize="9" orientation="landscape" r:id="rId1"/>
  <headerFooter scaleWithDoc="0" alignWithMargins="0">
    <oddFooter>&amp;C第 &amp;P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election activeCell="A13" sqref="A13:O14"/>
    </sheetView>
  </sheetViews>
  <sheetFormatPr defaultColWidth="8.75" defaultRowHeight="14.25" customHeight="1"/>
  <cols>
    <col min="1" max="1" width="11.75" style="50" customWidth="1"/>
    <col min="2" max="2" width="69.125" style="50" customWidth="1"/>
    <col min="3" max="3" width="15.125" style="50" customWidth="1"/>
    <col min="4" max="4" width="14.25" style="50" customWidth="1"/>
    <col min="5" max="5" width="17.75" style="50" customWidth="1"/>
    <col min="6" max="6" width="9.75" style="50" customWidth="1"/>
    <col min="7" max="7" width="42.375" style="50" customWidth="1"/>
    <col min="8" max="8" width="12" style="50" customWidth="1"/>
    <col min="9" max="9" width="10.75" style="50" customWidth="1"/>
    <col min="10" max="10" width="17.75" style="50" customWidth="1"/>
    <col min="11" max="16384" width="8.75" style="50"/>
  </cols>
  <sheetData>
    <row r="1" spans="1:10" ht="14.25" customHeight="1">
      <c r="A1" s="179" t="s">
        <v>600</v>
      </c>
      <c r="B1" s="154"/>
      <c r="C1" s="154"/>
      <c r="D1" s="154"/>
      <c r="E1" s="154"/>
      <c r="F1" s="180"/>
      <c r="G1" s="154"/>
      <c r="H1" s="154"/>
      <c r="I1" s="154"/>
      <c r="J1" s="154"/>
    </row>
    <row r="2" spans="1:10" ht="24" customHeight="1">
      <c r="A2" s="287" t="s">
        <v>601</v>
      </c>
      <c r="B2" s="287"/>
      <c r="C2" s="287"/>
      <c r="D2" s="287"/>
      <c r="E2" s="287"/>
      <c r="F2" s="287"/>
      <c r="G2" s="287"/>
      <c r="H2" s="287"/>
      <c r="I2" s="287"/>
      <c r="J2" s="287"/>
    </row>
    <row r="3" spans="1:10" ht="15.75" customHeight="1">
      <c r="A3" s="288" t="s">
        <v>84</v>
      </c>
      <c r="B3" s="288"/>
      <c r="C3" s="288"/>
      <c r="D3" s="288"/>
      <c r="E3" s="288"/>
      <c r="F3" s="289"/>
      <c r="G3" s="288"/>
      <c r="H3" s="288"/>
      <c r="I3" s="288"/>
      <c r="J3" s="288"/>
    </row>
    <row r="4" spans="1:10" ht="23.25" customHeight="1">
      <c r="A4" s="258" t="s">
        <v>10</v>
      </c>
      <c r="B4" s="258"/>
      <c r="C4" s="258"/>
      <c r="D4" s="258"/>
      <c r="E4" s="258"/>
      <c r="F4" s="258" t="s">
        <v>11</v>
      </c>
      <c r="G4" s="258"/>
      <c r="H4" s="258"/>
      <c r="I4" s="258"/>
      <c r="J4" s="258"/>
    </row>
    <row r="5" spans="1:10" ht="19.5" customHeight="1">
      <c r="A5" s="258" t="s">
        <v>70</v>
      </c>
      <c r="B5" s="258" t="s">
        <v>0</v>
      </c>
      <c r="C5" s="258" t="s">
        <v>1</v>
      </c>
      <c r="D5" s="258" t="s">
        <v>2</v>
      </c>
      <c r="E5" s="258"/>
      <c r="F5" s="258" t="s">
        <v>70</v>
      </c>
      <c r="G5" s="258" t="s">
        <v>0</v>
      </c>
      <c r="H5" s="258" t="s">
        <v>1</v>
      </c>
      <c r="I5" s="258" t="s">
        <v>2</v>
      </c>
      <c r="J5" s="258"/>
    </row>
    <row r="6" spans="1:10" ht="60" customHeight="1">
      <c r="A6" s="258"/>
      <c r="B6" s="258"/>
      <c r="C6" s="258"/>
      <c r="D6" s="155" t="s">
        <v>5</v>
      </c>
      <c r="E6" s="155" t="s">
        <v>6</v>
      </c>
      <c r="F6" s="258"/>
      <c r="G6" s="258"/>
      <c r="H6" s="258"/>
      <c r="I6" s="155" t="s">
        <v>5</v>
      </c>
      <c r="J6" s="155" t="s">
        <v>6</v>
      </c>
    </row>
    <row r="7" spans="1:10" ht="15.75" customHeight="1">
      <c r="A7" s="181" t="s">
        <v>263</v>
      </c>
      <c r="B7" s="182" t="s">
        <v>264</v>
      </c>
      <c r="C7" s="183">
        <f>SUM(C8,C10:C14,C20,C22,C25:C27,C29:C31,C37:C38)</f>
        <v>618</v>
      </c>
      <c r="D7" s="183">
        <f>SUM(D8,D10:D14,D20,D22,D25:D27,D29:D31,D37:D38)</f>
        <v>569</v>
      </c>
      <c r="E7" s="184">
        <f t="shared" ref="E7:E39" si="0">IFERROR($D7/C7,)</f>
        <v>0.92071197411003236</v>
      </c>
      <c r="F7" s="185" t="s">
        <v>163</v>
      </c>
      <c r="G7" s="186" t="s">
        <v>22</v>
      </c>
      <c r="H7" s="187"/>
      <c r="I7" s="187"/>
      <c r="J7" s="188">
        <f t="shared" ref="J7:J25" si="1">IFERROR($I7/H7,)</f>
        <v>0</v>
      </c>
    </row>
    <row r="8" spans="1:10" ht="15.75" customHeight="1">
      <c r="A8" s="189" t="s">
        <v>265</v>
      </c>
      <c r="B8" s="190" t="s">
        <v>266</v>
      </c>
      <c r="C8" s="191">
        <f>C9</f>
        <v>0</v>
      </c>
      <c r="D8" s="191">
        <f>D9</f>
        <v>0</v>
      </c>
      <c r="E8" s="192">
        <f t="shared" si="0"/>
        <v>0</v>
      </c>
      <c r="F8" s="162" t="s">
        <v>164</v>
      </c>
      <c r="G8" s="193" t="s">
        <v>23</v>
      </c>
      <c r="H8" s="194"/>
      <c r="I8" s="194"/>
      <c r="J8" s="195">
        <f t="shared" si="1"/>
        <v>0</v>
      </c>
    </row>
    <row r="9" spans="1:10" ht="15.75" customHeight="1">
      <c r="A9" s="189" t="s">
        <v>267</v>
      </c>
      <c r="B9" s="190" t="s">
        <v>268</v>
      </c>
      <c r="C9" s="82"/>
      <c r="D9" s="82"/>
      <c r="E9" s="192">
        <f t="shared" si="0"/>
        <v>0</v>
      </c>
      <c r="F9" s="162" t="s">
        <v>165</v>
      </c>
      <c r="G9" s="193" t="s">
        <v>24</v>
      </c>
      <c r="H9" s="194"/>
      <c r="I9" s="196">
        <v>2</v>
      </c>
      <c r="J9" s="195">
        <f t="shared" si="1"/>
        <v>0</v>
      </c>
    </row>
    <row r="10" spans="1:10" ht="15.75" customHeight="1">
      <c r="A10" s="189" t="s">
        <v>269</v>
      </c>
      <c r="B10" s="190" t="s">
        <v>270</v>
      </c>
      <c r="C10" s="82"/>
      <c r="D10" s="82"/>
      <c r="E10" s="192">
        <f t="shared" si="0"/>
        <v>0</v>
      </c>
      <c r="F10" s="162" t="s">
        <v>166</v>
      </c>
      <c r="G10" s="193" t="s">
        <v>25</v>
      </c>
      <c r="H10" s="194"/>
      <c r="I10" s="194"/>
      <c r="J10" s="195">
        <f t="shared" si="1"/>
        <v>0</v>
      </c>
    </row>
    <row r="11" spans="1:10" ht="15.75" customHeight="1">
      <c r="A11" s="197" t="s">
        <v>271</v>
      </c>
      <c r="B11" s="190" t="s">
        <v>272</v>
      </c>
      <c r="C11" s="82"/>
      <c r="D11" s="82"/>
      <c r="E11" s="192">
        <f t="shared" si="0"/>
        <v>0</v>
      </c>
      <c r="F11" s="162" t="s">
        <v>167</v>
      </c>
      <c r="G11" s="193" t="s">
        <v>26</v>
      </c>
      <c r="H11" s="194"/>
      <c r="I11" s="194"/>
      <c r="J11" s="195">
        <f t="shared" si="1"/>
        <v>0</v>
      </c>
    </row>
    <row r="12" spans="1:10" ht="15.75" customHeight="1">
      <c r="A12" s="189" t="s">
        <v>273</v>
      </c>
      <c r="B12" s="190" t="s">
        <v>274</v>
      </c>
      <c r="C12" s="82"/>
      <c r="D12" s="82"/>
      <c r="E12" s="192">
        <f t="shared" si="0"/>
        <v>0</v>
      </c>
      <c r="F12" s="162" t="s">
        <v>168</v>
      </c>
      <c r="G12" s="193" t="s">
        <v>27</v>
      </c>
      <c r="H12" s="194"/>
      <c r="I12" s="194"/>
      <c r="J12" s="195">
        <f t="shared" si="1"/>
        <v>0</v>
      </c>
    </row>
    <row r="13" spans="1:10" ht="15.75" customHeight="1">
      <c r="A13" s="189" t="s">
        <v>275</v>
      </c>
      <c r="B13" s="190" t="s">
        <v>276</v>
      </c>
      <c r="C13" s="82"/>
      <c r="D13" s="82"/>
      <c r="E13" s="192">
        <f t="shared" si="0"/>
        <v>0</v>
      </c>
      <c r="F13" s="162" t="s">
        <v>169</v>
      </c>
      <c r="G13" s="193" t="s">
        <v>28</v>
      </c>
      <c r="H13" s="194">
        <v>57</v>
      </c>
      <c r="I13" s="194"/>
      <c r="J13" s="195">
        <f t="shared" si="1"/>
        <v>0</v>
      </c>
    </row>
    <row r="14" spans="1:10" ht="15.75" customHeight="1">
      <c r="A14" s="189" t="s">
        <v>277</v>
      </c>
      <c r="B14" s="190" t="s">
        <v>278</v>
      </c>
      <c r="C14" s="191">
        <f>SUM(C15:C19)</f>
        <v>618</v>
      </c>
      <c r="D14" s="191">
        <f>SUM(D15:D19)</f>
        <v>569</v>
      </c>
      <c r="E14" s="192">
        <f t="shared" si="0"/>
        <v>0.92071197411003236</v>
      </c>
      <c r="F14" s="162" t="s">
        <v>170</v>
      </c>
      <c r="G14" s="193" t="s">
        <v>29</v>
      </c>
      <c r="H14" s="194">
        <v>314</v>
      </c>
      <c r="I14" s="194">
        <v>199</v>
      </c>
      <c r="J14" s="195">
        <f t="shared" si="1"/>
        <v>0.63375796178343946</v>
      </c>
    </row>
    <row r="15" spans="1:10" ht="15.75" customHeight="1">
      <c r="A15" s="189" t="s">
        <v>279</v>
      </c>
      <c r="B15" s="198" t="s">
        <v>280</v>
      </c>
      <c r="C15" s="82">
        <v>618</v>
      </c>
      <c r="D15" s="82">
        <v>569</v>
      </c>
      <c r="E15" s="192">
        <f t="shared" si="0"/>
        <v>0.92071197411003236</v>
      </c>
      <c r="F15" s="162" t="s">
        <v>171</v>
      </c>
      <c r="G15" s="193" t="s">
        <v>30</v>
      </c>
      <c r="H15" s="194"/>
      <c r="I15" s="194"/>
      <c r="J15" s="195">
        <f t="shared" si="1"/>
        <v>0</v>
      </c>
    </row>
    <row r="16" spans="1:10" ht="15.75" customHeight="1">
      <c r="A16" s="189" t="s">
        <v>281</v>
      </c>
      <c r="B16" s="198" t="s">
        <v>282</v>
      </c>
      <c r="C16" s="82"/>
      <c r="D16" s="82"/>
      <c r="E16" s="192">
        <f t="shared" si="0"/>
        <v>0</v>
      </c>
      <c r="F16" s="162" t="s">
        <v>172</v>
      </c>
      <c r="G16" s="193" t="s">
        <v>31</v>
      </c>
      <c r="H16" s="194"/>
      <c r="I16" s="194"/>
      <c r="J16" s="195">
        <f t="shared" si="1"/>
        <v>0</v>
      </c>
    </row>
    <row r="17" spans="1:10" ht="15.75" customHeight="1">
      <c r="A17" s="189" t="s">
        <v>283</v>
      </c>
      <c r="B17" s="198" t="s">
        <v>284</v>
      </c>
      <c r="C17" s="82"/>
      <c r="D17" s="82"/>
      <c r="E17" s="192">
        <f t="shared" si="0"/>
        <v>0</v>
      </c>
      <c r="F17" s="162" t="s">
        <v>174</v>
      </c>
      <c r="G17" s="193" t="s">
        <v>33</v>
      </c>
      <c r="H17" s="194"/>
      <c r="I17" s="194"/>
      <c r="J17" s="195">
        <f t="shared" si="1"/>
        <v>0</v>
      </c>
    </row>
    <row r="18" spans="1:10" ht="15.75" customHeight="1">
      <c r="A18" s="189" t="s">
        <v>285</v>
      </c>
      <c r="B18" s="198" t="s">
        <v>286</v>
      </c>
      <c r="C18" s="82"/>
      <c r="D18" s="82"/>
      <c r="E18" s="192">
        <f t="shared" si="0"/>
        <v>0</v>
      </c>
      <c r="F18" s="162" t="s">
        <v>176</v>
      </c>
      <c r="G18" s="193" t="s">
        <v>35</v>
      </c>
      <c r="H18" s="194"/>
      <c r="I18" s="194"/>
      <c r="J18" s="195">
        <f t="shared" si="1"/>
        <v>0</v>
      </c>
    </row>
    <row r="19" spans="1:10" ht="15.75" customHeight="1">
      <c r="A19" s="189" t="s">
        <v>287</v>
      </c>
      <c r="B19" s="198" t="s">
        <v>288</v>
      </c>
      <c r="C19" s="82"/>
      <c r="D19" s="82"/>
      <c r="E19" s="192">
        <f t="shared" si="0"/>
        <v>0</v>
      </c>
      <c r="F19" s="162" t="s">
        <v>177</v>
      </c>
      <c r="G19" s="193" t="s">
        <v>36</v>
      </c>
      <c r="H19" s="194"/>
      <c r="I19" s="194"/>
      <c r="J19" s="195">
        <f t="shared" si="1"/>
        <v>0</v>
      </c>
    </row>
    <row r="20" spans="1:10" ht="15.75" customHeight="1">
      <c r="A20" s="189" t="s">
        <v>289</v>
      </c>
      <c r="B20" s="190" t="s">
        <v>290</v>
      </c>
      <c r="C20" s="191">
        <f>C21</f>
        <v>0</v>
      </c>
      <c r="D20" s="191">
        <f>D21</f>
        <v>0</v>
      </c>
      <c r="E20" s="192">
        <f t="shared" si="0"/>
        <v>0</v>
      </c>
      <c r="F20" s="162" t="s">
        <v>178</v>
      </c>
      <c r="G20" s="193" t="s">
        <v>37</v>
      </c>
      <c r="H20" s="194"/>
      <c r="I20" s="194"/>
      <c r="J20" s="195">
        <f t="shared" si="1"/>
        <v>0</v>
      </c>
    </row>
    <row r="21" spans="1:10" ht="15.75" customHeight="1">
      <c r="A21" s="189" t="s">
        <v>291</v>
      </c>
      <c r="B21" s="190" t="s">
        <v>292</v>
      </c>
      <c r="C21" s="82"/>
      <c r="D21" s="82"/>
      <c r="E21" s="192">
        <f t="shared" si="0"/>
        <v>0</v>
      </c>
      <c r="F21" s="162" t="s">
        <v>179</v>
      </c>
      <c r="G21" s="193" t="s">
        <v>38</v>
      </c>
      <c r="H21" s="194"/>
      <c r="I21" s="194"/>
      <c r="J21" s="195">
        <f t="shared" si="1"/>
        <v>0</v>
      </c>
    </row>
    <row r="22" spans="1:10" ht="15.75" customHeight="1">
      <c r="A22" s="189" t="s">
        <v>293</v>
      </c>
      <c r="B22" s="198" t="s">
        <v>294</v>
      </c>
      <c r="C22" s="191">
        <f>SUM(C23:C24)</f>
        <v>0</v>
      </c>
      <c r="D22" s="191">
        <f>SUM(D23:D24)</f>
        <v>0</v>
      </c>
      <c r="E22" s="192">
        <f t="shared" si="0"/>
        <v>0</v>
      </c>
      <c r="F22" s="162" t="s">
        <v>181</v>
      </c>
      <c r="G22" s="193" t="s">
        <v>17</v>
      </c>
      <c r="H22" s="194">
        <v>453</v>
      </c>
      <c r="I22" s="194">
        <v>493</v>
      </c>
      <c r="J22" s="195">
        <f t="shared" si="1"/>
        <v>1.0883002207505519</v>
      </c>
    </row>
    <row r="23" spans="1:10" ht="15.75" customHeight="1">
      <c r="A23" s="189" t="s">
        <v>295</v>
      </c>
      <c r="B23" s="198" t="s">
        <v>296</v>
      </c>
      <c r="C23" s="82"/>
      <c r="D23" s="82"/>
      <c r="E23" s="192">
        <f t="shared" si="0"/>
        <v>0</v>
      </c>
      <c r="F23" s="162" t="s">
        <v>182</v>
      </c>
      <c r="G23" s="193" t="s">
        <v>40</v>
      </c>
      <c r="H23" s="194">
        <v>431</v>
      </c>
      <c r="I23" s="194">
        <v>511</v>
      </c>
      <c r="J23" s="195">
        <f t="shared" si="1"/>
        <v>1.185614849187935</v>
      </c>
    </row>
    <row r="24" spans="1:10" ht="15.75" customHeight="1">
      <c r="A24" s="189" t="s">
        <v>297</v>
      </c>
      <c r="B24" s="198" t="s">
        <v>298</v>
      </c>
      <c r="C24" s="82"/>
      <c r="D24" s="82"/>
      <c r="E24" s="192">
        <f t="shared" si="0"/>
        <v>0</v>
      </c>
      <c r="F24" s="162" t="s">
        <v>183</v>
      </c>
      <c r="G24" s="193" t="s">
        <v>41</v>
      </c>
      <c r="H24" s="194"/>
      <c r="I24" s="194">
        <v>1</v>
      </c>
      <c r="J24" s="195">
        <f t="shared" si="1"/>
        <v>0</v>
      </c>
    </row>
    <row r="25" spans="1:10" ht="15.75" customHeight="1">
      <c r="A25" s="189" t="s">
        <v>299</v>
      </c>
      <c r="B25" s="198" t="s">
        <v>300</v>
      </c>
      <c r="C25" s="82"/>
      <c r="D25" s="82"/>
      <c r="E25" s="192">
        <f t="shared" si="0"/>
        <v>0</v>
      </c>
      <c r="F25" s="162" t="s">
        <v>327</v>
      </c>
      <c r="G25" s="193" t="s">
        <v>328</v>
      </c>
      <c r="H25" s="194"/>
      <c r="I25" s="194"/>
      <c r="J25" s="199">
        <f t="shared" si="1"/>
        <v>0</v>
      </c>
    </row>
    <row r="26" spans="1:10" ht="15.75" customHeight="1">
      <c r="A26" s="189" t="s">
        <v>301</v>
      </c>
      <c r="B26" s="190" t="s">
        <v>302</v>
      </c>
      <c r="C26" s="82"/>
      <c r="D26" s="82"/>
      <c r="E26" s="192">
        <f t="shared" si="0"/>
        <v>0</v>
      </c>
      <c r="F26" s="162"/>
      <c r="G26" s="193"/>
      <c r="H26" s="64"/>
      <c r="I26" s="64"/>
      <c r="J26" s="200"/>
    </row>
    <row r="27" spans="1:10" ht="15.75" customHeight="1">
      <c r="A27" s="189" t="s">
        <v>303</v>
      </c>
      <c r="B27" s="190" t="s">
        <v>304</v>
      </c>
      <c r="C27" s="191">
        <f>C28</f>
        <v>0</v>
      </c>
      <c r="D27" s="191">
        <f>D28</f>
        <v>0</v>
      </c>
      <c r="E27" s="192">
        <f t="shared" si="0"/>
        <v>0</v>
      </c>
      <c r="F27" s="162"/>
      <c r="G27" s="193"/>
      <c r="H27" s="64"/>
      <c r="I27" s="64"/>
      <c r="J27" s="200"/>
    </row>
    <row r="28" spans="1:10" ht="15.75" customHeight="1">
      <c r="A28" s="189" t="s">
        <v>305</v>
      </c>
      <c r="B28" s="190" t="s">
        <v>306</v>
      </c>
      <c r="C28" s="82"/>
      <c r="D28" s="82"/>
      <c r="E28" s="192">
        <f t="shared" si="0"/>
        <v>0</v>
      </c>
      <c r="F28" s="162"/>
      <c r="G28" s="193"/>
      <c r="H28" s="64"/>
      <c r="I28" s="64"/>
      <c r="J28" s="200"/>
    </row>
    <row r="29" spans="1:10" ht="15.75" customHeight="1">
      <c r="A29" s="189" t="s">
        <v>307</v>
      </c>
      <c r="B29" s="190" t="s">
        <v>308</v>
      </c>
      <c r="C29" s="82"/>
      <c r="D29" s="82"/>
      <c r="E29" s="192">
        <f t="shared" si="0"/>
        <v>0</v>
      </c>
      <c r="F29" s="162"/>
      <c r="G29" s="193"/>
      <c r="H29" s="64"/>
      <c r="I29" s="64"/>
      <c r="J29" s="200"/>
    </row>
    <row r="30" spans="1:10" ht="15.75" customHeight="1">
      <c r="A30" s="189" t="s">
        <v>309</v>
      </c>
      <c r="B30" s="190" t="s">
        <v>310</v>
      </c>
      <c r="C30" s="82"/>
      <c r="D30" s="82"/>
      <c r="E30" s="192">
        <f t="shared" si="0"/>
        <v>0</v>
      </c>
      <c r="F30" s="162"/>
      <c r="G30" s="193"/>
      <c r="H30" s="64"/>
      <c r="I30" s="64"/>
      <c r="J30" s="200"/>
    </row>
    <row r="31" spans="1:10" ht="15.75" customHeight="1">
      <c r="A31" s="189" t="s">
        <v>311</v>
      </c>
      <c r="B31" s="190" t="s">
        <v>312</v>
      </c>
      <c r="C31" s="201">
        <f>SUM(C32:C36)</f>
        <v>0</v>
      </c>
      <c r="D31" s="201">
        <f>SUM(D32:D36)</f>
        <v>0</v>
      </c>
      <c r="E31" s="192">
        <f t="shared" si="0"/>
        <v>0</v>
      </c>
      <c r="F31" s="162"/>
      <c r="G31" s="193"/>
      <c r="H31" s="64"/>
      <c r="I31" s="64"/>
      <c r="J31" s="200"/>
    </row>
    <row r="32" spans="1:10" ht="15.75" customHeight="1">
      <c r="A32" s="189" t="s">
        <v>313</v>
      </c>
      <c r="B32" s="190" t="s">
        <v>314</v>
      </c>
      <c r="C32" s="82"/>
      <c r="D32" s="82"/>
      <c r="E32" s="192">
        <f t="shared" si="0"/>
        <v>0</v>
      </c>
      <c r="F32" s="162"/>
      <c r="G32" s="193"/>
      <c r="H32" s="64"/>
      <c r="I32" s="64"/>
      <c r="J32" s="200"/>
    </row>
    <row r="33" spans="1:10" ht="15.75" customHeight="1">
      <c r="A33" s="189" t="s">
        <v>315</v>
      </c>
      <c r="B33" s="198" t="s">
        <v>316</v>
      </c>
      <c r="C33" s="82"/>
      <c r="D33" s="82"/>
      <c r="E33" s="192">
        <f t="shared" si="0"/>
        <v>0</v>
      </c>
      <c r="F33" s="162"/>
      <c r="G33" s="193"/>
      <c r="H33" s="64"/>
      <c r="I33" s="64"/>
      <c r="J33" s="200"/>
    </row>
    <row r="34" spans="1:10" ht="15.75" customHeight="1">
      <c r="A34" s="189" t="s">
        <v>317</v>
      </c>
      <c r="B34" s="198" t="s">
        <v>318</v>
      </c>
      <c r="C34" s="82"/>
      <c r="D34" s="82"/>
      <c r="E34" s="192">
        <f t="shared" si="0"/>
        <v>0</v>
      </c>
      <c r="F34" s="162"/>
      <c r="G34" s="193"/>
      <c r="H34" s="64"/>
      <c r="I34" s="64"/>
      <c r="J34" s="200"/>
    </row>
    <row r="35" spans="1:10" ht="15.75" customHeight="1">
      <c r="A35" s="189" t="s">
        <v>319</v>
      </c>
      <c r="B35" s="190" t="s">
        <v>320</v>
      </c>
      <c r="C35" s="82"/>
      <c r="D35" s="82"/>
      <c r="E35" s="192">
        <f t="shared" si="0"/>
        <v>0</v>
      </c>
      <c r="F35" s="162"/>
      <c r="G35" s="193"/>
      <c r="H35" s="64"/>
      <c r="I35" s="64"/>
      <c r="J35" s="200"/>
    </row>
    <row r="36" spans="1:10" ht="15.75" customHeight="1">
      <c r="A36" s="189" t="s">
        <v>321</v>
      </c>
      <c r="B36" s="190" t="s">
        <v>322</v>
      </c>
      <c r="C36" s="82"/>
      <c r="D36" s="82"/>
      <c r="E36" s="192">
        <f t="shared" si="0"/>
        <v>0</v>
      </c>
      <c r="F36" s="162"/>
      <c r="G36" s="193"/>
      <c r="H36" s="64"/>
      <c r="I36" s="64"/>
      <c r="J36" s="200"/>
    </row>
    <row r="37" spans="1:10" ht="15.75" customHeight="1">
      <c r="A37" s="202">
        <v>1030183</v>
      </c>
      <c r="B37" s="202" t="s">
        <v>602</v>
      </c>
      <c r="C37" s="82"/>
      <c r="D37" s="82"/>
      <c r="E37" s="192">
        <f t="shared" si="0"/>
        <v>0</v>
      </c>
      <c r="F37" s="162"/>
      <c r="G37" s="193"/>
      <c r="H37" s="64"/>
      <c r="I37" s="64"/>
      <c r="J37" s="200"/>
    </row>
    <row r="38" spans="1:10" ht="15.75" customHeight="1">
      <c r="A38" s="189" t="s">
        <v>323</v>
      </c>
      <c r="B38" s="198" t="s">
        <v>324</v>
      </c>
      <c r="C38" s="82"/>
      <c r="D38" s="82"/>
      <c r="E38" s="192">
        <f t="shared" si="0"/>
        <v>0</v>
      </c>
      <c r="F38" s="162"/>
      <c r="G38" s="193"/>
      <c r="H38" s="64"/>
      <c r="I38" s="64"/>
      <c r="J38" s="200"/>
    </row>
    <row r="39" spans="1:10" ht="15.75" customHeight="1">
      <c r="A39" s="189" t="s">
        <v>325</v>
      </c>
      <c r="B39" s="190" t="s">
        <v>326</v>
      </c>
      <c r="C39" s="82"/>
      <c r="D39" s="82"/>
      <c r="E39" s="192">
        <f t="shared" si="0"/>
        <v>0</v>
      </c>
      <c r="F39" s="162"/>
      <c r="G39" s="193"/>
      <c r="H39" s="64"/>
      <c r="I39" s="64"/>
      <c r="J39" s="200"/>
    </row>
    <row r="40" spans="1:10" ht="15.75" customHeight="1">
      <c r="A40" s="189"/>
      <c r="B40" s="198"/>
      <c r="C40" s="64"/>
      <c r="D40" s="64"/>
      <c r="E40" s="200"/>
      <c r="F40" s="162"/>
      <c r="G40" s="193"/>
      <c r="H40" s="64"/>
      <c r="I40" s="64"/>
      <c r="J40" s="200"/>
    </row>
    <row r="41" spans="1:10" ht="15.75" customHeight="1">
      <c r="A41" s="189"/>
      <c r="B41" s="189" t="s">
        <v>184</v>
      </c>
      <c r="C41" s="201">
        <f>SUM(C7,C39)</f>
        <v>618</v>
      </c>
      <c r="D41" s="201">
        <f>SUM(D7,D39)</f>
        <v>569</v>
      </c>
      <c r="E41" s="195">
        <f t="shared" ref="E41:E59" si="2">IFERROR($D41/C41,)</f>
        <v>0.92071197411003236</v>
      </c>
      <c r="F41" s="162"/>
      <c r="G41" s="193" t="s">
        <v>185</v>
      </c>
      <c r="H41" s="201">
        <f>SUM(H7:H39)</f>
        <v>1255</v>
      </c>
      <c r="I41" s="201">
        <f>SUM(I7:I39)</f>
        <v>1206</v>
      </c>
      <c r="J41" s="195">
        <f>IFERROR($I41/H41,)</f>
        <v>0.96095617529880473</v>
      </c>
    </row>
    <row r="42" spans="1:10" ht="15.75" customHeight="1">
      <c r="A42" s="189" t="s">
        <v>186</v>
      </c>
      <c r="B42" s="189" t="s">
        <v>12</v>
      </c>
      <c r="C42" s="201">
        <f>SUM(C43:C45,C47,C54,C55)</f>
        <v>828</v>
      </c>
      <c r="D42" s="201" t="e">
        <f>SUM(D43:D45,D47,D54,D55)</f>
        <v>#REF!</v>
      </c>
      <c r="E42" s="195">
        <f t="shared" si="2"/>
        <v>0</v>
      </c>
      <c r="F42" s="162" t="s">
        <v>187</v>
      </c>
      <c r="G42" s="193" t="s">
        <v>13</v>
      </c>
      <c r="H42" s="201">
        <f>SUM(H43,H47,H49,H51,H54,H55)</f>
        <v>191</v>
      </c>
      <c r="I42" s="201">
        <f>SUM(I43,I47,I49,I51,I54,I55)</f>
        <v>57</v>
      </c>
      <c r="J42" s="195">
        <f>IFERROR($I42/H42,)</f>
        <v>0.29842931937172773</v>
      </c>
    </row>
    <row r="43" spans="1:10" ht="15.75" customHeight="1">
      <c r="A43" s="189" t="s">
        <v>334</v>
      </c>
      <c r="B43" s="189" t="s">
        <v>335</v>
      </c>
      <c r="C43" s="82"/>
      <c r="D43" s="82"/>
      <c r="E43" s="192">
        <f t="shared" si="2"/>
        <v>0</v>
      </c>
      <c r="F43" s="162" t="s">
        <v>189</v>
      </c>
      <c r="G43" s="203" t="s">
        <v>190</v>
      </c>
      <c r="H43" s="201">
        <f>SUM(H44:H46)</f>
        <v>5</v>
      </c>
      <c r="I43" s="201">
        <f>SUM(I44:I46)</f>
        <v>57</v>
      </c>
      <c r="J43" s="195">
        <f>IFERROR($I43/H43,)</f>
        <v>11.4</v>
      </c>
    </row>
    <row r="44" spans="1:10" ht="15.75" customHeight="1">
      <c r="A44" s="202">
        <v>11006</v>
      </c>
      <c r="B44" s="189" t="s">
        <v>255</v>
      </c>
      <c r="C44" s="82"/>
      <c r="D44" s="82"/>
      <c r="E44" s="192">
        <f t="shared" si="2"/>
        <v>0</v>
      </c>
      <c r="F44" s="162" t="s">
        <v>332</v>
      </c>
      <c r="G44" s="204" t="s">
        <v>333</v>
      </c>
      <c r="H44" s="196">
        <v>5</v>
      </c>
      <c r="I44" s="196">
        <v>57</v>
      </c>
      <c r="J44" s="192"/>
    </row>
    <row r="45" spans="1:10" ht="15.75" customHeight="1">
      <c r="A45" s="189" t="s">
        <v>203</v>
      </c>
      <c r="B45" s="205" t="s">
        <v>204</v>
      </c>
      <c r="C45" s="201">
        <f>C46</f>
        <v>828</v>
      </c>
      <c r="D45" s="201" t="e">
        <f>D46</f>
        <v>#REF!</v>
      </c>
      <c r="E45" s="192">
        <f t="shared" si="2"/>
        <v>0</v>
      </c>
      <c r="F45" s="162" t="s">
        <v>603</v>
      </c>
      <c r="G45" s="204" t="s">
        <v>604</v>
      </c>
      <c r="H45" s="196"/>
      <c r="I45" s="196"/>
      <c r="J45" s="192">
        <f t="shared" ref="J45:J52" si="3">IFERROR($I45/H45,)</f>
        <v>0</v>
      </c>
    </row>
    <row r="46" spans="1:10" ht="15.75" customHeight="1">
      <c r="A46" s="189" t="s">
        <v>342</v>
      </c>
      <c r="B46" s="205" t="s">
        <v>343</v>
      </c>
      <c r="C46" s="82">
        <v>828</v>
      </c>
      <c r="D46" s="206" t="e">
        <f>#REF!</f>
        <v>#REF!</v>
      </c>
      <c r="E46" s="192">
        <f t="shared" si="2"/>
        <v>0</v>
      </c>
      <c r="F46" s="162" t="s">
        <v>605</v>
      </c>
      <c r="G46" s="204" t="s">
        <v>606</v>
      </c>
      <c r="H46" s="196"/>
      <c r="I46" s="196"/>
      <c r="J46" s="192">
        <f t="shared" si="3"/>
        <v>0</v>
      </c>
    </row>
    <row r="47" spans="1:10" ht="15.75" customHeight="1">
      <c r="A47" s="189" t="s">
        <v>211</v>
      </c>
      <c r="B47" s="205" t="s">
        <v>83</v>
      </c>
      <c r="C47" s="191">
        <f>C48</f>
        <v>0</v>
      </c>
      <c r="D47" s="191">
        <f>D48</f>
        <v>0</v>
      </c>
      <c r="E47" s="192">
        <f t="shared" si="2"/>
        <v>0</v>
      </c>
      <c r="F47" s="162" t="s">
        <v>201</v>
      </c>
      <c r="G47" s="204" t="s">
        <v>202</v>
      </c>
      <c r="H47" s="201">
        <f>H48</f>
        <v>186</v>
      </c>
      <c r="I47" s="201">
        <f>I48</f>
        <v>0</v>
      </c>
      <c r="J47" s="192">
        <f t="shared" si="3"/>
        <v>0</v>
      </c>
    </row>
    <row r="48" spans="1:10" ht="15.75" customHeight="1">
      <c r="A48" s="189" t="s">
        <v>344</v>
      </c>
      <c r="B48" s="205" t="s">
        <v>345</v>
      </c>
      <c r="C48" s="201">
        <f>SUM(C49:C53)</f>
        <v>0</v>
      </c>
      <c r="D48" s="207">
        <f>SUM(D49:D53)</f>
        <v>0</v>
      </c>
      <c r="E48" s="192">
        <f t="shared" si="2"/>
        <v>0</v>
      </c>
      <c r="F48" s="162" t="s">
        <v>336</v>
      </c>
      <c r="G48" s="204" t="s">
        <v>337</v>
      </c>
      <c r="H48" s="194">
        <v>186</v>
      </c>
      <c r="I48" s="194"/>
      <c r="J48" s="192">
        <f t="shared" si="3"/>
        <v>0</v>
      </c>
    </row>
    <row r="49" spans="1:10" ht="15.75" customHeight="1">
      <c r="A49" s="189" t="s">
        <v>607</v>
      </c>
      <c r="B49" s="205" t="s">
        <v>608</v>
      </c>
      <c r="C49" s="82"/>
      <c r="D49" s="82"/>
      <c r="E49" s="192">
        <f t="shared" si="2"/>
        <v>0</v>
      </c>
      <c r="F49" s="162" t="s">
        <v>207</v>
      </c>
      <c r="G49" s="204" t="s">
        <v>208</v>
      </c>
      <c r="H49" s="201">
        <f>H50</f>
        <v>0</v>
      </c>
      <c r="I49" s="201">
        <f>I50</f>
        <v>0</v>
      </c>
      <c r="J49" s="192">
        <f t="shared" si="3"/>
        <v>0</v>
      </c>
    </row>
    <row r="50" spans="1:10" ht="15.75" customHeight="1">
      <c r="A50" s="189" t="s">
        <v>609</v>
      </c>
      <c r="B50" s="205" t="s">
        <v>610</v>
      </c>
      <c r="C50" s="82"/>
      <c r="D50" s="82"/>
      <c r="E50" s="192">
        <f t="shared" si="2"/>
        <v>0</v>
      </c>
      <c r="F50" s="162" t="s">
        <v>339</v>
      </c>
      <c r="G50" s="204" t="s">
        <v>340</v>
      </c>
      <c r="H50" s="194"/>
      <c r="I50" s="194"/>
      <c r="J50" s="192">
        <f t="shared" si="3"/>
        <v>0</v>
      </c>
    </row>
    <row r="51" spans="1:10" ht="15.75" customHeight="1">
      <c r="A51" s="189" t="s">
        <v>611</v>
      </c>
      <c r="B51" s="205" t="s">
        <v>612</v>
      </c>
      <c r="C51" s="82"/>
      <c r="D51" s="82"/>
      <c r="E51" s="192">
        <f t="shared" si="2"/>
        <v>0</v>
      </c>
      <c r="F51" s="162" t="s">
        <v>613</v>
      </c>
      <c r="G51" s="204" t="s">
        <v>614</v>
      </c>
      <c r="H51" s="201">
        <f>H52</f>
        <v>0</v>
      </c>
      <c r="I51" s="201">
        <f>I52</f>
        <v>0</v>
      </c>
      <c r="J51" s="192">
        <f t="shared" si="3"/>
        <v>0</v>
      </c>
    </row>
    <row r="52" spans="1:10" ht="15.75" customHeight="1">
      <c r="A52" s="189" t="s">
        <v>615</v>
      </c>
      <c r="B52" s="205" t="s">
        <v>616</v>
      </c>
      <c r="C52" s="82"/>
      <c r="D52" s="82"/>
      <c r="E52" s="192">
        <f t="shared" si="2"/>
        <v>0</v>
      </c>
      <c r="F52" s="162" t="s">
        <v>617</v>
      </c>
      <c r="G52" s="204" t="s">
        <v>618</v>
      </c>
      <c r="H52" s="194"/>
      <c r="I52" s="194"/>
      <c r="J52" s="192">
        <f t="shared" si="3"/>
        <v>0</v>
      </c>
    </row>
    <row r="53" spans="1:10" ht="15.75" customHeight="1">
      <c r="A53" s="189" t="s">
        <v>346</v>
      </c>
      <c r="B53" s="205" t="s">
        <v>347</v>
      </c>
      <c r="C53" s="82"/>
      <c r="D53" s="82"/>
      <c r="E53" s="192">
        <f t="shared" si="2"/>
        <v>0</v>
      </c>
      <c r="F53" s="162"/>
      <c r="G53" s="204"/>
      <c r="H53" s="194"/>
      <c r="I53" s="194"/>
      <c r="J53" s="200"/>
    </row>
    <row r="54" spans="1:10" ht="15.75" customHeight="1">
      <c r="A54" s="202">
        <v>11011</v>
      </c>
      <c r="B54" s="205" t="s">
        <v>258</v>
      </c>
      <c r="C54" s="82"/>
      <c r="D54" s="82"/>
      <c r="E54" s="192">
        <f t="shared" si="2"/>
        <v>0</v>
      </c>
      <c r="F54" s="162">
        <v>23004</v>
      </c>
      <c r="G54" s="204" t="s">
        <v>329</v>
      </c>
      <c r="H54" s="196"/>
      <c r="I54" s="82"/>
      <c r="J54" s="199">
        <f>IFERROR($I54/H54,)</f>
        <v>0</v>
      </c>
    </row>
    <row r="55" spans="1:10" ht="15.75" customHeight="1">
      <c r="A55" s="189" t="s">
        <v>619</v>
      </c>
      <c r="B55" s="205" t="s">
        <v>620</v>
      </c>
      <c r="C55" s="201">
        <f>C56</f>
        <v>0</v>
      </c>
      <c r="D55" s="201">
        <f>D56</f>
        <v>0</v>
      </c>
      <c r="E55" s="192">
        <f t="shared" si="2"/>
        <v>0</v>
      </c>
      <c r="F55" s="162" t="s">
        <v>341</v>
      </c>
      <c r="G55" s="208" t="s">
        <v>259</v>
      </c>
      <c r="H55" s="170"/>
      <c r="I55" s="209"/>
      <c r="J55" s="210">
        <f>IFERROR($I55/H55,)</f>
        <v>0</v>
      </c>
    </row>
    <row r="56" spans="1:10" ht="15.75" customHeight="1">
      <c r="A56" s="202" t="s">
        <v>621</v>
      </c>
      <c r="B56" s="205" t="s">
        <v>622</v>
      </c>
      <c r="C56" s="82"/>
      <c r="D56" s="82"/>
      <c r="E56" s="211">
        <f t="shared" si="2"/>
        <v>0</v>
      </c>
      <c r="F56" s="162"/>
      <c r="G56" s="162"/>
      <c r="H56" s="64"/>
      <c r="I56" s="64"/>
      <c r="J56" s="200"/>
    </row>
    <row r="57" spans="1:10" ht="15.75" customHeight="1">
      <c r="A57" s="202" t="s">
        <v>246</v>
      </c>
      <c r="B57" s="205" t="s">
        <v>247</v>
      </c>
      <c r="C57" s="201">
        <f t="shared" ref="C57:D58" si="4">C58</f>
        <v>0</v>
      </c>
      <c r="D57" s="201">
        <f t="shared" si="4"/>
        <v>0</v>
      </c>
      <c r="E57" s="211">
        <f t="shared" si="2"/>
        <v>0</v>
      </c>
      <c r="F57" s="162" t="s">
        <v>248</v>
      </c>
      <c r="G57" s="204" t="s">
        <v>16</v>
      </c>
      <c r="H57" s="201">
        <f>H58</f>
        <v>0</v>
      </c>
      <c r="I57" s="201">
        <f>I58</f>
        <v>0</v>
      </c>
      <c r="J57" s="195">
        <f>IFERROR($I57/H57,)</f>
        <v>0</v>
      </c>
    </row>
    <row r="58" spans="1:10" ht="14.25" customHeight="1">
      <c r="A58" s="162" t="s">
        <v>249</v>
      </c>
      <c r="B58" s="208" t="s">
        <v>250</v>
      </c>
      <c r="C58" s="212">
        <f t="shared" si="4"/>
        <v>0</v>
      </c>
      <c r="D58" s="212">
        <f t="shared" si="4"/>
        <v>0</v>
      </c>
      <c r="E58" s="211">
        <f t="shared" si="2"/>
        <v>0</v>
      </c>
      <c r="F58" s="213" t="s">
        <v>349</v>
      </c>
      <c r="G58" s="214" t="s">
        <v>350</v>
      </c>
      <c r="H58" s="209"/>
      <c r="I58" s="209"/>
      <c r="J58" s="215">
        <f>IFERROR($I58/H58,)</f>
        <v>0</v>
      </c>
    </row>
    <row r="59" spans="1:10" ht="14.25" customHeight="1">
      <c r="A59" s="162" t="s">
        <v>330</v>
      </c>
      <c r="B59" s="208" t="s">
        <v>331</v>
      </c>
      <c r="C59" s="170"/>
      <c r="D59" s="170"/>
      <c r="E59" s="211">
        <f t="shared" si="2"/>
        <v>0</v>
      </c>
      <c r="F59" s="216"/>
      <c r="G59" s="214"/>
      <c r="H59" s="217"/>
      <c r="I59" s="217"/>
      <c r="J59" s="214"/>
    </row>
    <row r="60" spans="1:10" ht="15.75" customHeight="1">
      <c r="A60" s="189"/>
      <c r="B60" s="205"/>
      <c r="C60" s="64"/>
      <c r="D60" s="64"/>
      <c r="E60" s="200"/>
      <c r="F60" s="218"/>
      <c r="G60" s="205"/>
      <c r="H60" s="64"/>
      <c r="I60" s="64"/>
      <c r="J60" s="200"/>
    </row>
    <row r="61" spans="1:10" ht="15.75" customHeight="1">
      <c r="A61" s="219"/>
      <c r="B61" s="218" t="s">
        <v>8</v>
      </c>
      <c r="C61" s="207">
        <f>SUM(C41,C42,C57)</f>
        <v>1446</v>
      </c>
      <c r="D61" s="207" t="e">
        <f>SUM(D41,D42,D57)</f>
        <v>#REF!</v>
      </c>
      <c r="E61" s="220">
        <f>IFERROR($D61/C61,)</f>
        <v>0</v>
      </c>
      <c r="F61" s="221"/>
      <c r="G61" s="156" t="s">
        <v>9</v>
      </c>
      <c r="H61" s="207">
        <f>SUM(H41:H42,H57)</f>
        <v>1446</v>
      </c>
      <c r="I61" s="207">
        <f>SUM(I41:I42,I57)</f>
        <v>1263</v>
      </c>
      <c r="J61" s="220">
        <f>IFERROR($I61/H61,)</f>
        <v>0.87344398340248963</v>
      </c>
    </row>
  </sheetData>
  <mergeCells count="12">
    <mergeCell ref="H5:H6"/>
    <mergeCell ref="I5:J5"/>
    <mergeCell ref="A2:J2"/>
    <mergeCell ref="A3:J3"/>
    <mergeCell ref="A4:E4"/>
    <mergeCell ref="F4:J4"/>
    <mergeCell ref="A5:A6"/>
    <mergeCell ref="B5:B6"/>
    <mergeCell ref="C5:C6"/>
    <mergeCell ref="D5:E5"/>
    <mergeCell ref="F5:F6"/>
    <mergeCell ref="G5:G6"/>
  </mergeCells>
  <phoneticPr fontId="9" type="noConversion"/>
  <pageMargins left="0.49" right="0.49" top="0.41" bottom="0.28999999999999998" header="0.32" footer="0.32"/>
  <pageSetup paperSize="9" scale="65" orientation="landscape"/>
  <headerFooter>
    <oddHeader>&amp;L&amp;C&amp;R</oddHeader>
    <oddFooter>&amp;L&amp;C&amp;R</oddFooter>
    <evenHeader>&amp;L&amp;C&amp;R</evenHeader>
    <evenFooter>&amp;L&amp;C&amp;R</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9</vt:i4>
      </vt:variant>
    </vt:vector>
  </HeadingPairs>
  <TitlesOfParts>
    <vt:vector size="24" baseType="lpstr">
      <vt:lpstr>目录</vt:lpstr>
      <vt:lpstr>2025年一般公共预算收入表</vt:lpstr>
      <vt:lpstr>2025年一般公共预算支出表</vt:lpstr>
      <vt:lpstr>2025年一般公共预算支出表 (本级)</vt:lpstr>
      <vt:lpstr>2025年一般公共预算收支平衡表</vt:lpstr>
      <vt:lpstr>2025年一般公共预算支出表（基本）</vt:lpstr>
      <vt:lpstr>2025年一般公共预算支出三公经费预算表</vt:lpstr>
      <vt:lpstr>一般债券限额余额表。</vt:lpstr>
      <vt:lpstr>2025年政府性基金预算收支表</vt:lpstr>
      <vt:lpstr>专项债券限额余额表。</vt:lpstr>
      <vt:lpstr>2025年国有资本经营预算收支表</vt:lpstr>
      <vt:lpstr>2025年国有资本经营预算收入表</vt:lpstr>
      <vt:lpstr>2025年国有资本经营预算支出表</vt:lpstr>
      <vt:lpstr>2025年社保收入。</vt:lpstr>
      <vt:lpstr>2025年社保支出。</vt:lpstr>
      <vt:lpstr>'2025年国有资本经营预算收支表'!Print_Area</vt:lpstr>
      <vt:lpstr>'2025年一般公共预算收入表'!Print_Area</vt:lpstr>
      <vt:lpstr>'2025年一般公共预算支出表'!Print_Titles</vt:lpstr>
      <vt:lpstr>'2025年一般公共预算支出表 (本级)'!Print_Titles</vt:lpstr>
      <vt:lpstr>'2025年一般公共预算支出表（基本）'!Print_Titles</vt:lpstr>
      <vt:lpstr>'2025年政府性基金预算收支表'!Print_Titles</vt:lpstr>
      <vt:lpstr>目录!Print_Titles</vt:lpstr>
      <vt:lpstr>一般债券限额余额表。!Print_Titles</vt:lpstr>
      <vt:lpstr>专项债券限额余额表。!Print_Titles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suger</dc:creator>
  <cp:lastModifiedBy>suger</cp:lastModifiedBy>
  <cp:lastPrinted>2023-02-21T06:43:35Z</cp:lastPrinted>
  <dcterms:created xsi:type="dcterms:W3CDTF">2023-02-22T05:54:22Z</dcterms:created>
  <dcterms:modified xsi:type="dcterms:W3CDTF">2025-01-17T02:51:47Z</dcterms:modified>
</cp:coreProperties>
</file>